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<sst xmlns="http://schemas.openxmlformats.org/spreadsheetml/2006/main" count="46" uniqueCount="46">
  <si>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</si>
  <si>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</si>
  <si>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</si>
  <si>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</si>
  <si>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</si>
  <si>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</si>
  <si>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</si>
  <si>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</si>
  <si>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</si>
  <si>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</si>
  <si>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</si>
  <si>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</si>
  <si>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</si>
  <si>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</si>
  <si>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</si>
  <si>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</si>
  <si>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</si>
  <si>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</si>
  <si>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</si>
  <si>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</si>
  <si>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</si>
  <si>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</si>
  <si>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>Ε  Π  Ι  Τ  Υ  Χ  Ι  Α</t>
  </si>
  <si>
    <t xml:space="preserve">ΟΜΗΡΟΥ ΙΛΙΑΔΑ, Εισαγωγή </t>
  </si>
  <si>
    <t>Ο χαρακτήρας του περιεχομένου της επικής ποίησης είναι ηρωικός.</t>
  </si>
  <si>
    <t xml:space="preserve">Στην Ιλιάδα δεν παρατηρείται το φαινόμενο του ανθρωπομορφισμού. </t>
  </si>
  <si>
    <t xml:space="preserve">Τα ομηρικά έπη καθρεφτίζουν το συνολικό παρελθόν των ηρωικών πράξεων σε δύο φάσεις. </t>
  </si>
  <si>
    <t xml:space="preserve">Η εξόρμηση των ελληνικών φύλων περιγράφεται στην εκστρατεία των Αχαιών στην Κρήτη. </t>
  </si>
  <si>
    <t xml:space="preserve">Ο πόλεμος, τον οποίο περιγράφει η Ιλιάδα, είναι κατακτητικός πόλεμος. </t>
  </si>
  <si>
    <t xml:space="preserve">Ένα από τα προβλήματα του ομηρικού ζητήματος ήταν η πατρότητα των επών. </t>
  </si>
  <si>
    <t xml:space="preserve">Στην Ιλιάδα είναι έντονο το παραμυθικό στοιχείο, με τέρατα και φανταστικές περιπέτειες. </t>
  </si>
  <si>
    <t xml:space="preserve">Η μορφή της κοινωνίας του ιλιαδικού στρατοπέδου των Αχαιών είναι στρατιωτική. </t>
  </si>
  <si>
    <t xml:space="preserve">Η γλώσσα της Οδύσσειας είναι αρχαϊκότερη από τη γλώσσα της Ιλιάδας. </t>
  </si>
  <si>
    <t xml:space="preserve">"Εγκιβωτισμός" ονομάζεται η πληθώρα των εκφραστικών μέσων του ποιητή. </t>
  </si>
  <si>
    <t>Οι "αναδρομές" αφορούν στο παρελθόν ή στο μέλλον; (Γράψτε "ΠΑΡΕΛΘΟΝ" ή "ΜΕΛΛΟΝ")</t>
  </si>
  <si>
    <t>Πριν από την Ιλιάδα δεν είχε συντεθεί άλλο έπος, άρα είναι το πρώτο έπος που γράφηκε.</t>
  </si>
  <si>
    <t xml:space="preserve">Το περιεχόμενο της Ιλιάδας είναι οι αγώνες γύρω από το Ίλιον στη διάρκεια των 10 χρόνων της πολιορκίας. </t>
  </si>
  <si>
    <t xml:space="preserve">Η αφετηρία και το κύριο θέμα της Ιλιάδας είναι η "μῆνις" (ο θυμός) του Αχιλλέα. </t>
  </si>
  <si>
    <t xml:space="preserve">Η Ιλιάδα είχε και άλλη ονομασία: "Ἀχιλληίς", επειδή περιέγραφε τη ζωή και τις πράξεις του Αχιλλέα. </t>
  </si>
  <si>
    <t xml:space="preserve">Η Ιλιάδα τελειώνει με την άλωση (με το Δούρειο ίππο) και την καταστροφή της Τροίας. </t>
  </si>
  <si>
    <t xml:space="preserve">Το θέμα του θυμού του Αχιλλέα είχε ως αρχέτυπο το θέμα του θυμού του ήρωα Μελέαγρου. </t>
  </si>
  <si>
    <t xml:space="preserve">Η Οδύσσεια περιγράφει τη γέννηση της πόλης με πολιτικά σώματα που διαδραματίζουν αποφασιστικό ρόλο δίπλα στο βασιλιά. </t>
  </si>
  <si>
    <t>ΑΡΙΘΜΟΣ ΑΠΑΝΤΗΣΕΩΝ</t>
  </si>
  <si>
    <t xml:space="preserve">Να γράφετε με ΚΕΦΑΛΑΙΑ και ΕΛΛΗΝΙΚΑ, Σ (δηλ. σωστό) ή Λ (δηλ. λάθος) στο πεδίο Απάντηση.  Όταν τελειώνετε, να πατάτε ENTER. Αν πληκτρολογήσετε το σωστό γράμμα, θα εμφανιστεί το μήνυμα "ΜΠΡΑΒΟ!!"          (μαζί με τη σωστή απάντηση εκεί που πρέπει) καθώς και η βαθμολογία. </t>
  </si>
  <si>
    <t xml:space="preserve">Στο ποιητικό παρόν της Ιλιάδας περιγράφεται ένα επεισόδιο του ενδέκατου χρόνου της πο-λιορκίας της Τροίας, και συγκεκριμένα οι 51 ημέρες πριν από την άλωση της Τροίας.  </t>
  </si>
  <si>
    <t xml:space="preserve">Η σύνθεση της Ιλιάδας τοποθετείται χρονικά γύρω στο 750 π.Χ.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</si>
</sst>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18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20"/>
      <color indexed="12"/>
      <name val="Comic Sans MS"/>
      <family val="4"/>
    </font>
    <font>
      <sz val="12"/>
      <color indexed="20"/>
      <name val="Comic Sans MS"/>
      <family val="4"/>
    </font>
    <font>
      <sz val="10"/>
      <color indexed="14"/>
      <name val="Comic Sans MS"/>
      <family val="4"/>
    </font>
    <font>
      <b/>
      <sz val="11"/>
      <color indexed="14"/>
      <name val="Comic Sans MS"/>
      <family val="4"/>
    </font>
    <font>
      <b/>
      <sz val="10"/>
      <color indexed="48"/>
      <name val="Century Gothic"/>
      <family val="2"/>
    </font>
    <font>
      <b/>
      <sz val="10"/>
      <color indexed="20"/>
      <name val="Century Gothic"/>
      <family val="2"/>
    </font>
    <font>
      <b/>
      <sz val="14"/>
      <color indexed="13"/>
      <name val="Comic Sans MS"/>
      <family val="4"/>
    </font>
    <font>
      <b/>
      <sz val="10"/>
      <color indexed="13"/>
      <name val="Comic Sans MS"/>
      <family val="4"/>
    </font>
    <font>
      <b/>
      <sz val="14"/>
      <color indexed="14"/>
      <name val="Comic Sans MS"/>
      <family val="4"/>
    </font>
    <font>
      <sz val="14"/>
      <color indexed="12"/>
      <name val="Comic Sans MS"/>
      <family val="4"/>
    </font>
    <font>
      <sz val="10"/>
      <color indexed="12"/>
      <name val="Arial"/>
      <family val="0"/>
    </font>
    <font>
      <sz val="12"/>
      <color indexed="53"/>
      <name val="Comic Sans MS"/>
      <family val="4"/>
    </font>
    <font>
      <sz val="14"/>
      <color indexed="17"/>
      <name val="Comic Sans MS"/>
      <family val="4"/>
    </font>
    <font>
      <sz val="10"/>
      <color indexed="1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6" fontId="6" fillId="0" borderId="1" xfId="0" applyNumberFormat="1" applyFont="1" applyBorder="1" applyAlignment="1" applyProtection="1">
      <alignment horizontal="center"/>
      <protection hidden="1"/>
    </xf>
    <xf numFmtId="166" fontId="6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2" fontId="2" fillId="2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10" fontId="3" fillId="5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166" fontId="6" fillId="0" borderId="4" xfId="0" applyNumberFormat="1" applyFont="1" applyBorder="1" applyAlignment="1" applyProtection="1">
      <alignment horizontal="center" vertical="center" wrapText="1"/>
      <protection hidden="1"/>
    </xf>
    <xf numFmtId="166" fontId="6" fillId="0" borderId="4" xfId="0" applyNumberFormat="1" applyFont="1" applyBorder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0" fontId="13" fillId="8" borderId="5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6" fillId="10" borderId="8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/>
      <protection locked="0"/>
    </xf>
    <xf numFmtId="0" fontId="17" fillId="10" borderId="7" xfId="0" applyFont="1" applyFill="1" applyBorder="1" applyAlignment="1" applyProtection="1">
      <alignment/>
      <protection hidden="1"/>
    </xf>
    <xf numFmtId="0" fontId="17" fillId="10" borderId="9" xfId="0" applyFont="1" applyFill="1" applyBorder="1" applyAlignment="1" applyProtection="1">
      <alignment/>
      <protection hidden="1"/>
    </xf>
    <xf numFmtId="0" fontId="17" fillId="10" borderId="10" xfId="0" applyFont="1" applyFill="1" applyBorder="1" applyAlignment="1" applyProtection="1">
      <alignment/>
      <protection hidden="1"/>
    </xf>
    <xf numFmtId="0" fontId="17" fillId="10" borderId="6" xfId="0" applyFont="1" applyFill="1" applyBorder="1" applyAlignment="1" applyProtection="1">
      <alignment/>
      <protection hidden="1"/>
    </xf>
    <xf numFmtId="0" fontId="17" fillId="10" borderId="11" xfId="0" applyFont="1" applyFill="1" applyBorder="1" applyAlignment="1" applyProtection="1">
      <alignment/>
      <protection hidden="1"/>
    </xf>
    <xf numFmtId="0" fontId="14" fillId="8" borderId="12" xfId="0" applyFont="1" applyFill="1" applyBorder="1" applyAlignment="1" applyProtection="1">
      <alignment/>
      <protection hidden="1"/>
    </xf>
    <xf numFmtId="0" fontId="14" fillId="8" borderId="13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486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4" bestFit="1" customWidth="1"/>
    <col min="2" max="2" width="58.8515625" style="4" bestFit="1" customWidth="1"/>
    <col min="3" max="3" width="10.7109375" style="4" bestFit="1" customWidth="1"/>
    <col min="4" max="4" width="14.7109375" style="4" customWidth="1"/>
    <col min="5" max="5" width="2.00390625" style="4" customWidth="1"/>
    <col min="6" max="6" width="10.8515625" style="4" customWidth="1"/>
    <col min="7" max="7" width="12.7109375" style="4" customWidth="1"/>
    <col min="8" max="8" width="16.421875" style="4" customWidth="1"/>
    <col min="9" max="9" width="11.00390625" style="4" customWidth="1"/>
    <col min="10" max="10" width="10.7109375" style="4" customWidth="1"/>
    <col min="11" max="15" width="9.140625" style="4" customWidth="1"/>
    <col min="16" max="16384" width="9.140625" style="2" customWidth="1"/>
  </cols>
  <sheetData>
    <row r="1" spans="1:15" ht="31.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1"/>
    </row>
    <row r="2" spans="1:15" ht="20.25" thickBot="1">
      <c r="A2" s="36"/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1"/>
      <c r="N2" s="1"/>
      <c r="O2" s="1"/>
    </row>
    <row r="3" spans="1:15" ht="19.5" customHeight="1">
      <c r="A3" s="43" t="s">
        <v>43</v>
      </c>
      <c r="B3" s="45"/>
      <c r="C3" s="45"/>
      <c r="D3" s="45"/>
      <c r="E3" s="45"/>
      <c r="F3" s="45"/>
      <c r="G3" s="45"/>
      <c r="H3" s="45"/>
      <c r="I3" s="46"/>
      <c r="J3" s="3"/>
      <c r="K3" s="3"/>
      <c r="L3" s="3"/>
      <c r="M3" s="1"/>
      <c r="N3" s="1"/>
      <c r="O3" s="1"/>
    </row>
    <row r="4" spans="1:9" ht="63.75" customHeight="1" thickBot="1">
      <c r="A4" s="47"/>
      <c r="B4" s="48"/>
      <c r="C4" s="48"/>
      <c r="D4" s="48"/>
      <c r="E4" s="48"/>
      <c r="F4" s="48"/>
      <c r="G4" s="48"/>
      <c r="H4" s="48"/>
      <c r="I4" s="49"/>
    </row>
    <row r="5" spans="1:9" ht="20.25" thickBot="1">
      <c r="A5" s="38"/>
      <c r="B5" s="38"/>
      <c r="C5" s="38"/>
      <c r="D5" s="38"/>
      <c r="E5" s="38"/>
      <c r="F5" s="38"/>
      <c r="G5" s="38"/>
      <c r="H5" s="38"/>
      <c r="I5" s="38"/>
    </row>
    <row r="6" spans="1:11" ht="22.5" thickBot="1" thickTop="1">
      <c r="A6" s="28" t="s">
        <v>21</v>
      </c>
      <c r="B6" s="50"/>
      <c r="C6" s="50"/>
      <c r="D6" s="51"/>
      <c r="E6" s="5"/>
      <c r="F6" s="23" t="s">
        <v>2</v>
      </c>
      <c r="G6" s="34"/>
      <c r="H6" s="34"/>
      <c r="I6" s="35"/>
      <c r="K6" s="6"/>
    </row>
    <row r="7" spans="1:12" ht="44.25" customHeight="1" thickTop="1">
      <c r="A7" s="14" t="s">
        <v>0</v>
      </c>
      <c r="B7" s="42" t="s">
        <v>24</v>
      </c>
      <c r="C7" s="42"/>
      <c r="D7" s="42"/>
      <c r="E7" s="5"/>
      <c r="F7" s="18"/>
      <c r="G7" s="24">
        <f>IF(OR(F7=""),"",IF(F7="Σ","ΜΠΡΑΒΟ!!","ΕΙΝΑΙ ΣΩΣΤΗ Η ΠΡΟΤΑΣΗ!!"))</f>
      </c>
      <c r="H7" s="12"/>
      <c r="I7" s="20" t="str">
        <f aca="true" t="shared" si="0" ref="I7:I26">IF($G7="ΜΠΡΑΒΟ!!","5","0")</f>
        <v>0</v>
      </c>
      <c r="J7" s="6"/>
      <c r="K7" s="6"/>
      <c r="L7" s="6"/>
    </row>
    <row r="8" spans="1:12" ht="25.5" customHeight="1">
      <c r="A8" s="7" t="s">
        <v>1</v>
      </c>
      <c r="B8" s="39" t="s">
        <v>25</v>
      </c>
      <c r="C8" s="39"/>
      <c r="D8" s="39"/>
      <c r="E8" s="8"/>
      <c r="F8" s="19"/>
      <c r="G8" s="25">
        <f>IF(OR(F8=""),"",IF(F8="Λ","ΜΠΡΑΒΟ!!","ΛΥΠΑΜΑΙ!!"))</f>
      </c>
      <c r="H8" s="12">
        <f>IF(OR(F8=""),"","ΠΑΡΑΤΗΡΕΙΤΑΙ")</f>
      </c>
      <c r="I8" s="20" t="str">
        <f t="shared" si="0"/>
        <v>0</v>
      </c>
      <c r="J8" s="6"/>
      <c r="K8" s="6"/>
      <c r="L8" s="6"/>
    </row>
    <row r="9" spans="1:12" ht="44.25" customHeight="1">
      <c r="A9" s="7" t="s">
        <v>3</v>
      </c>
      <c r="B9" s="33" t="s">
        <v>26</v>
      </c>
      <c r="C9" s="33"/>
      <c r="D9" s="33"/>
      <c r="E9" s="8"/>
      <c r="F9" s="19"/>
      <c r="G9" s="24">
        <f>IF(OR(F9=""),"",IF(F9="Σ","ΜΠΡΑΒΟ!!","ΕΙΝΑΙ ΣΩΣΤΗ Η ΠΡΟΤΑΣΗ!!"))</f>
      </c>
      <c r="H9" s="12"/>
      <c r="I9" s="20" t="str">
        <f t="shared" si="0"/>
        <v>0</v>
      </c>
      <c r="J9" s="6"/>
      <c r="K9" s="6"/>
      <c r="L9" s="6"/>
    </row>
    <row r="10" spans="1:12" ht="25.5" customHeight="1">
      <c r="A10" s="7" t="s">
        <v>4</v>
      </c>
      <c r="B10" s="39" t="s">
        <v>27</v>
      </c>
      <c r="C10" s="39"/>
      <c r="D10" s="39"/>
      <c r="E10" s="9"/>
      <c r="F10" s="19"/>
      <c r="G10" s="25">
        <f>IF(OR(F10=""),"",IF(F10="Λ","ΜΠΡΑΒΟ!!","ΛΥΠΑΜΑΙ!!"))</f>
      </c>
      <c r="H10" s="12">
        <f>IF(OR(F10=""),"","ΣΤΗΝ ΤΡΟΙΑ")</f>
      </c>
      <c r="I10" s="20" t="str">
        <f t="shared" si="0"/>
        <v>0</v>
      </c>
      <c r="J10" s="6"/>
      <c r="K10" s="6"/>
      <c r="L10" s="6"/>
    </row>
    <row r="11" spans="1:12" ht="44.25" customHeight="1">
      <c r="A11" s="14" t="s">
        <v>5</v>
      </c>
      <c r="B11" s="37" t="s">
        <v>28</v>
      </c>
      <c r="C11" s="37"/>
      <c r="D11" s="37"/>
      <c r="E11" s="16"/>
      <c r="F11" s="18"/>
      <c r="G11" s="24">
        <f>IF(OR(F11=""),"",IF(F11="Σ","ΜΠΡΑΒΟ!!","ΕΙΝΑΙ ΣΩΣΤΗ Η ΠΡΟΤΑΣΗ!!"))</f>
      </c>
      <c r="H11" s="12"/>
      <c r="I11" s="20" t="str">
        <f t="shared" si="0"/>
        <v>0</v>
      </c>
      <c r="J11" s="6"/>
      <c r="K11" s="6"/>
      <c r="L11" s="6"/>
    </row>
    <row r="12" spans="1:12" ht="44.25" customHeight="1">
      <c r="A12" s="14" t="s">
        <v>6</v>
      </c>
      <c r="B12" s="32" t="s">
        <v>44</v>
      </c>
      <c r="C12" s="32"/>
      <c r="D12" s="32"/>
      <c r="E12" s="10"/>
      <c r="F12" s="18"/>
      <c r="G12" s="24">
        <f>IF(OR(F12=""),"",IF(F12="Λ","ΜΠΡΑΒΟ!!","ΛΥΠΑΜΑΙ!!"))</f>
      </c>
      <c r="H12" s="13">
        <f>IF(OR(F12=""),"","ΤΟΥ ΔΕΚΑΤΟΥ ΧΡΟΝΟΥ ΤΗΣ ΠΟΛΙΟΡΚΙΑΣ")</f>
      </c>
      <c r="I12" s="20" t="str">
        <f t="shared" si="0"/>
        <v>0</v>
      </c>
      <c r="J12" s="6"/>
      <c r="K12" s="6"/>
      <c r="L12" s="6"/>
    </row>
    <row r="13" spans="1:12" ht="44.25" customHeight="1">
      <c r="A13" s="14" t="s">
        <v>7</v>
      </c>
      <c r="B13" s="37" t="s">
        <v>37</v>
      </c>
      <c r="C13" s="37"/>
      <c r="D13" s="37"/>
      <c r="E13" s="17"/>
      <c r="F13" s="18"/>
      <c r="G13" s="24">
        <f>IF(OR(F13=""),"",IF(F13="Σ","ΜΠΡΑΒΟ!!","ΕΙΝΑΙ ΣΩΣΤΗ Η ΠΡΟΤΑΣΗ!!"))</f>
      </c>
      <c r="H13" s="12"/>
      <c r="I13" s="20" t="str">
        <f t="shared" si="0"/>
        <v>0</v>
      </c>
      <c r="J13" s="6"/>
      <c r="K13" s="6"/>
      <c r="L13" s="6"/>
    </row>
    <row r="14" spans="1:12" ht="44.25" customHeight="1">
      <c r="A14" s="14" t="s">
        <v>8</v>
      </c>
      <c r="B14" s="32" t="s">
        <v>36</v>
      </c>
      <c r="C14" s="32"/>
      <c r="D14" s="32"/>
      <c r="E14" s="10"/>
      <c r="F14" s="18"/>
      <c r="G14" s="24">
        <f>IF(OR(F14=""),"",IF(F14="Σ","ΜΠΡΑΒΟ!!","ΕΙΝΑΙ ΣΩΣΤΗ Η ΠΡΟΤΑΣΗ!!"))</f>
      </c>
      <c r="H14" s="12"/>
      <c r="I14" s="20" t="str">
        <f t="shared" si="0"/>
        <v>0</v>
      </c>
      <c r="J14" s="6"/>
      <c r="K14" s="6"/>
      <c r="L14" s="6"/>
    </row>
    <row r="15" spans="1:12" ht="118.5" customHeight="1">
      <c r="A15" s="14" t="s">
        <v>9</v>
      </c>
      <c r="B15" s="31" t="s">
        <v>38</v>
      </c>
      <c r="C15" s="31"/>
      <c r="D15" s="31"/>
      <c r="E15" s="11"/>
      <c r="F15" s="18"/>
      <c r="G15" s="24">
        <f>IF(OR(F15=""),"",IF(F15="Λ","ΜΠΡΑΒΟ!!","ΛΥΠΑΜΑΙ!!"))</f>
      </c>
      <c r="H15" s="13">
        <f>IF(OR(F15=""),"","ΑΧΙΛΛΗΙΣ ΟΝΟΜΑΣΤΗΚΕ ΤΟ ΠΟΙΗΜΑ ΤΟΥ ΡΩΜΑΙΟΥ ΕΠΙΚΟΥ ΠΟΙΗΤΗ ΑΧΙΛΛΕΑ ΣΤΑΤΙΟΥ")</f>
      </c>
      <c r="I15" s="20" t="str">
        <f t="shared" si="0"/>
        <v>0</v>
      </c>
      <c r="J15" s="6"/>
      <c r="K15" s="6"/>
      <c r="L15" s="6"/>
    </row>
    <row r="16" spans="1:12" ht="44.25" customHeight="1">
      <c r="A16" s="14" t="s">
        <v>10</v>
      </c>
      <c r="B16" s="30" t="s">
        <v>40</v>
      </c>
      <c r="C16" s="30"/>
      <c r="D16" s="30"/>
      <c r="E16" s="17"/>
      <c r="F16" s="18"/>
      <c r="G16" s="24">
        <f>IF(OR(F16=""),"",IF(F16="Σ","ΜΠΡΑΒΟ!!","ΕΙΝΑΙ ΣΩΣΤΗ Η ΠΡΟΤΑΣΗ!!"))</f>
      </c>
      <c r="H16" s="12"/>
      <c r="I16" s="20" t="str">
        <f t="shared" si="0"/>
        <v>0</v>
      </c>
      <c r="J16" s="6"/>
      <c r="K16" s="6"/>
      <c r="L16" s="6"/>
    </row>
    <row r="17" spans="1:12" ht="57.75" customHeight="1">
      <c r="A17" s="14" t="s">
        <v>11</v>
      </c>
      <c r="B17" s="37" t="s">
        <v>35</v>
      </c>
      <c r="C17" s="37"/>
      <c r="D17" s="37"/>
      <c r="E17" s="11"/>
      <c r="F17" s="18"/>
      <c r="G17" s="24">
        <f>IF(OR(F17=""),"",IF(F17="Λ","ΜΠΡΑΒΟ!!","ΛΥΠΑΜΑΙ!!"))</f>
      </c>
      <c r="H17" s="13">
        <f>IF(OR(F17=""),"","ΣΥΝΤΕΘΗΚΑΝ ΠΑΛΙΟΤΕΡΑ ΕΠΗ ΠΟΥ ΔΕΝ ΕΧΟΥΝ ΣΩΘΕΙ")</f>
      </c>
      <c r="I17" s="20" t="str">
        <f t="shared" si="0"/>
        <v>0</v>
      </c>
      <c r="J17" s="6"/>
      <c r="K17" s="6"/>
      <c r="L17" s="6"/>
    </row>
    <row r="18" spans="1:12" ht="57.75" customHeight="1">
      <c r="A18" s="14" t="s">
        <v>12</v>
      </c>
      <c r="B18" s="30" t="s">
        <v>39</v>
      </c>
      <c r="C18" s="30"/>
      <c r="D18" s="30"/>
      <c r="E18" s="10"/>
      <c r="F18" s="18"/>
      <c r="G18" s="24">
        <f>IF(OR(F18=""),"",IF(F18="Λ","ΜΠΡΑΒΟ!!","ΛΥΠΑΜΑΙ!!"))</f>
      </c>
      <c r="H18" s="13">
        <f>IF(OR(F18=""),"","ΜΕ ΤΟ ΘΑΝΑΤΟ ΚΑΙ ΤΟΝ ΕΝΤΑΦΙΑΣΜΟ ΤΟΥ ΕΚΤΟΡΑ")</f>
      </c>
      <c r="I18" s="20" t="str">
        <f t="shared" si="0"/>
        <v>0</v>
      </c>
      <c r="J18" s="6"/>
      <c r="K18" s="6"/>
      <c r="L18" s="6"/>
    </row>
    <row r="19" spans="1:12" ht="44.25" customHeight="1">
      <c r="A19" s="14" t="s">
        <v>13</v>
      </c>
      <c r="B19" s="37" t="s">
        <v>34</v>
      </c>
      <c r="C19" s="37"/>
      <c r="D19" s="37"/>
      <c r="E19" s="17"/>
      <c r="F19" s="44"/>
      <c r="G19" s="24">
        <f>IF(OR(F19=""),"",IF(F19="ΠΑΡΕΛΘΟΝ","ΜΠΡΑΒΟ!!","ΛΥΠΑΜΑΙ!! ΣΤΟ ΠΑΡΕΛΘΟΝ"))</f>
      </c>
      <c r="H19" s="13"/>
      <c r="I19" s="20" t="str">
        <f t="shared" si="0"/>
        <v>0</v>
      </c>
      <c r="J19" s="6"/>
      <c r="K19" s="6"/>
      <c r="L19" s="6"/>
    </row>
    <row r="20" spans="1:12" ht="44.25" customHeight="1">
      <c r="A20" s="14" t="s">
        <v>14</v>
      </c>
      <c r="B20" s="30" t="s">
        <v>45</v>
      </c>
      <c r="C20" s="30"/>
      <c r="D20" s="30"/>
      <c r="E20" s="17"/>
      <c r="F20" s="18"/>
      <c r="G20" s="24">
        <f>IF(OR(F20=""),"",IF(F20="Σ","ΜΠΡΑΒΟ!!","ΕΙΝΑΙ ΣΩΣΤΗ Η ΠΡΟΤΑΣΗ!!"))</f>
      </c>
      <c r="H20" s="12"/>
      <c r="I20" s="20" t="str">
        <f t="shared" si="0"/>
        <v>0</v>
      </c>
      <c r="J20" s="6"/>
      <c r="K20" s="6"/>
      <c r="L20" s="6"/>
    </row>
    <row r="21" spans="1:12" ht="60" customHeight="1">
      <c r="A21" s="14" t="s">
        <v>15</v>
      </c>
      <c r="B21" s="37" t="s">
        <v>33</v>
      </c>
      <c r="C21" s="37"/>
      <c r="D21" s="37"/>
      <c r="E21" s="10"/>
      <c r="F21" s="18"/>
      <c r="G21" s="24">
        <f>IF(OR(F21=""),"",IF(F21="Λ","ΜΠΡΑΒΟ!!","ΛΥΠΑΜΑΙ!!"))</f>
      </c>
      <c r="H21" s="13">
        <f>IF(OR(F21=""),"","ΕΝΘΕΤΗ ΔΙΗΓΗΣΗ ΠΑΛΙΩΝ ΓΕΓΟΝΟΤΩΝ")</f>
      </c>
      <c r="I21" s="20" t="str">
        <f t="shared" si="0"/>
        <v>0</v>
      </c>
      <c r="J21" s="6"/>
      <c r="K21" s="6"/>
      <c r="L21" s="6"/>
    </row>
    <row r="22" spans="1:12" ht="51" customHeight="1">
      <c r="A22" s="14" t="s">
        <v>16</v>
      </c>
      <c r="B22" s="30" t="s">
        <v>32</v>
      </c>
      <c r="C22" s="30"/>
      <c r="D22" s="30"/>
      <c r="E22" s="11"/>
      <c r="F22" s="18"/>
      <c r="G22" s="24">
        <f>IF(OR(F22=""),"",IF(F22="Λ","ΜΠΡΑΒΟ!!","ΛΥΠΑΜΑΙ!!"))</f>
      </c>
      <c r="H22" s="13">
        <f>IF(OR(F22=""),"","Η ΓΛΩΣΣΑ ΤΗΣ ΙΛΙΑΔΑΣ ΕΙΝΑΙ ΑΡΧΑΪΚΟΤΕΡΗ")</f>
      </c>
      <c r="I22" s="20" t="str">
        <f t="shared" si="0"/>
        <v>0</v>
      </c>
      <c r="J22" s="6"/>
      <c r="K22" s="6"/>
      <c r="L22" s="6"/>
    </row>
    <row r="23" spans="1:12" ht="44.25" customHeight="1">
      <c r="A23" s="14" t="s">
        <v>17</v>
      </c>
      <c r="B23" s="37" t="s">
        <v>31</v>
      </c>
      <c r="C23" s="37"/>
      <c r="D23" s="37"/>
      <c r="E23" s="17"/>
      <c r="F23" s="18"/>
      <c r="G23" s="24">
        <f>IF(OR(F23=""),"",IF(F23="Σ","ΜΠΡΑΒΟ!!","ΕΙΝΑΙ ΣΩΣΤΗ Η ΠΡΟΤΑΣΗ!!"))</f>
      </c>
      <c r="H23" s="12"/>
      <c r="I23" s="20" t="str">
        <f t="shared" si="0"/>
        <v>0</v>
      </c>
      <c r="J23" s="6"/>
      <c r="K23" s="6"/>
      <c r="L23" s="6"/>
    </row>
    <row r="24" spans="1:12" ht="45.75" customHeight="1">
      <c r="A24" s="14" t="s">
        <v>18</v>
      </c>
      <c r="B24" s="30" t="s">
        <v>30</v>
      </c>
      <c r="C24" s="30"/>
      <c r="D24" s="30"/>
      <c r="E24" s="10"/>
      <c r="F24" s="18"/>
      <c r="G24" s="24">
        <f>IF(OR(F24=""),"",IF(F24="Λ","ΜΠΡΑΒΟ!!","ΛΥΠΑΜΑΙ!!"))</f>
      </c>
      <c r="H24" s="13">
        <f>IF(OR(F24=""),"","ΛΕΙΠΕΙ ΤΟ ΠΑΡΑΜΥΘΙΚΟ ΣΤΟΙΧΕΙΟ")</f>
      </c>
      <c r="I24" s="20" t="str">
        <f t="shared" si="0"/>
        <v>0</v>
      </c>
      <c r="J24" s="6"/>
      <c r="K24" s="6"/>
      <c r="L24" s="6"/>
    </row>
    <row r="25" spans="1:12" ht="44.25" customHeight="1">
      <c r="A25" s="14" t="s">
        <v>19</v>
      </c>
      <c r="B25" s="31" t="s">
        <v>41</v>
      </c>
      <c r="C25" s="31"/>
      <c r="D25" s="31"/>
      <c r="E25" s="10"/>
      <c r="F25" s="18"/>
      <c r="G25" s="24">
        <f>IF(OR(F25=""),"",IF(F25="Σ","ΜΠΡΑΒΟ!!","ΕΙΝΑΙ ΣΩΣΤΗ Η ΠΡΟΤΑΣΗ!!"))</f>
      </c>
      <c r="H25" s="12"/>
      <c r="I25" s="20" t="str">
        <f t="shared" si="0"/>
        <v>0</v>
      </c>
      <c r="J25" s="6"/>
      <c r="K25" s="6"/>
      <c r="L25" s="6"/>
    </row>
    <row r="26" spans="1:12" ht="44.25" customHeight="1">
      <c r="A26" s="14" t="s">
        <v>20</v>
      </c>
      <c r="B26" s="30" t="s">
        <v>29</v>
      </c>
      <c r="C26" s="30"/>
      <c r="D26" s="30"/>
      <c r="E26" s="17"/>
      <c r="F26" s="18"/>
      <c r="G26" s="24">
        <f>IF(OR(F26=""),"",IF(F26="Σ","ΜΠΡΑΒΟ!!","ΕΙΝΑΙ ΣΩΣΤΗ Η ΠΡΟΤΑΣΗ!!"))</f>
      </c>
      <c r="H26" s="12"/>
      <c r="I26" s="20" t="str">
        <f t="shared" si="0"/>
        <v>0</v>
      </c>
      <c r="J26" s="6"/>
      <c r="K26" s="6"/>
      <c r="L26" s="6"/>
    </row>
    <row r="27" spans="2:12" ht="19.5">
      <c r="B27" s="29"/>
      <c r="C27" s="29"/>
      <c r="D27" s="29"/>
      <c r="E27" s="10"/>
      <c r="F27" s="15"/>
      <c r="G27" s="27" t="s">
        <v>42</v>
      </c>
      <c r="H27" s="27"/>
      <c r="I27" s="22">
        <f>COUNTIF(B7:G26,"ΜΠΡΑΒΟ!!")</f>
        <v>0</v>
      </c>
      <c r="J27" s="6"/>
      <c r="K27" s="6"/>
      <c r="L27" s="6"/>
    </row>
    <row r="28" spans="2:9" ht="19.5">
      <c r="B28" s="35"/>
      <c r="C28" s="35"/>
      <c r="D28" s="35"/>
      <c r="E28" s="5"/>
      <c r="G28" s="26" t="s">
        <v>22</v>
      </c>
      <c r="H28" s="26"/>
      <c r="I28" s="21">
        <f>I27/20</f>
        <v>0</v>
      </c>
    </row>
  </sheetData>
  <sheetProtection password="910F" sheet="1" objects="1" scenarios="1" selectLockedCells="1"/>
  <mergeCells count="30">
    <mergeCell ref="B28:D28"/>
    <mergeCell ref="A1:I1"/>
    <mergeCell ref="B10:D10"/>
    <mergeCell ref="B11:D11"/>
    <mergeCell ref="B7:D7"/>
    <mergeCell ref="A3:I4"/>
    <mergeCell ref="B8:D8"/>
    <mergeCell ref="B9:D9"/>
    <mergeCell ref="B23:D23"/>
    <mergeCell ref="B16:D16"/>
    <mergeCell ref="G6:I6"/>
    <mergeCell ref="A2:I2"/>
    <mergeCell ref="B21:D21"/>
    <mergeCell ref="B14:D14"/>
    <mergeCell ref="A5:I5"/>
    <mergeCell ref="B15:D15"/>
    <mergeCell ref="B17:D17"/>
    <mergeCell ref="B18:D18"/>
    <mergeCell ref="B19:D19"/>
    <mergeCell ref="B20:D20"/>
    <mergeCell ref="G28:H28"/>
    <mergeCell ref="G27:H27"/>
    <mergeCell ref="A6:D6"/>
    <mergeCell ref="B27:D27"/>
    <mergeCell ref="B24:D24"/>
    <mergeCell ref="B25:D25"/>
    <mergeCell ref="B26:D26"/>
    <mergeCell ref="B12:D12"/>
    <mergeCell ref="B13:D13"/>
    <mergeCell ref="B22:D2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G15:G16 G8:G12 G23:G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Ομήρου Ιλιάδα - Εισαγωγή</dc:title>
  <dc:subject/>
  <dc:creator>matoula</dc:creator>
  <cp:keywords/>
  <dc:description/>
  <cp:lastModifiedBy>user</cp:lastModifiedBy>
  <cp:lastPrinted>2005-11-20T09:38:05Z</cp:lastPrinted>
  <dcterms:created xsi:type="dcterms:W3CDTF">2005-10-18T21:02:59Z</dcterms:created>
  <dcterms:modified xsi:type="dcterms:W3CDTF">2005-11-20T11:36:45Z</dcterms:modified>
  <cp:category/>
  <cp:version/>
  <cp:contentType/>
  <cp:contentStatus/>
</cp:coreProperties>
</file>