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36" yWindow="12" windowWidth="16608" windowHeight="9432" activeTab="1"/>
  </bookViews>
  <sheets>
    <sheet name="διακόπτες 100%" sheetId="1" r:id="rId1"/>
    <sheet name="διακόπτες 50%" sheetId="4" r:id="rId2"/>
  </sheets>
  <calcPr calcId="125725"/>
</workbook>
</file>

<file path=xl/calcChain.xml><?xml version="1.0" encoding="utf-8"?>
<calcChain xmlns="http://schemas.openxmlformats.org/spreadsheetml/2006/main">
  <c r="K38" i="4"/>
  <c r="N19"/>
  <c r="H36" s="1"/>
  <c r="M5"/>
  <c r="M5" i="1"/>
  <c r="K38"/>
  <c r="N19"/>
  <c r="H36" s="1"/>
  <c r="J36" i="4" l="1"/>
  <c r="J38" s="1"/>
  <c r="F36"/>
  <c r="J36" i="1"/>
  <c r="J38" s="1"/>
  <c r="J34" s="1"/>
  <c r="J32" s="1"/>
  <c r="J30" s="1"/>
  <c r="F36"/>
  <c r="I38" i="4" l="1"/>
  <c r="H38" s="1"/>
  <c r="G38" s="1"/>
  <c r="J34"/>
  <c r="J32" s="1"/>
  <c r="J30" s="1"/>
  <c r="I38" i="1"/>
  <c r="F38" i="4" l="1"/>
  <c r="F34" s="1"/>
  <c r="F32" s="1"/>
  <c r="F30" s="1"/>
  <c r="M30" s="1"/>
  <c r="H34"/>
  <c r="H32" s="1"/>
  <c r="H30" s="1"/>
  <c r="H38" i="1"/>
  <c r="G38" s="1"/>
  <c r="F38" l="1"/>
  <c r="F34" s="1"/>
  <c r="F32" s="1"/>
  <c r="F30" s="1"/>
  <c r="H34"/>
  <c r="H32" s="1"/>
  <c r="H30" s="1"/>
  <c r="M30" l="1"/>
</calcChain>
</file>

<file path=xl/sharedStrings.xml><?xml version="1.0" encoding="utf-8"?>
<sst xmlns="http://schemas.openxmlformats.org/spreadsheetml/2006/main" count="72" uniqueCount="35">
  <si>
    <t>θερμοκρασία χώρου</t>
  </si>
  <si>
    <t>θερμοκρασία προσαγωγής</t>
  </si>
  <si>
    <t>θερμοκρασία επιστροφής</t>
  </si>
  <si>
    <t>παροχή V (lt/h)</t>
  </si>
  <si>
    <t>ΥΠΟΛΟΓΙΣΜΟΣ ΣΩΜΑΤΩΝ ΣΕ ΜΟΝΟΣΩΛΗΝΙΟ ΣΥΣΤΗΜΑ</t>
  </si>
  <si>
    <t>ΔΤ1= θερμοκρ.πτώση</t>
  </si>
  <si>
    <t>ΔΤ2= θερμοκρ.πτώση</t>
  </si>
  <si>
    <t>ΔΤ3= θερμοκρ.πτώση</t>
  </si>
  <si>
    <t>Τπροσαγωγής</t>
  </si>
  <si>
    <t>Τεξαγωγής</t>
  </si>
  <si>
    <t>δίδονται</t>
  </si>
  <si>
    <t>υπολογίζονται</t>
  </si>
  <si>
    <t>Τενεργ1</t>
  </si>
  <si>
    <t>Τενεργ2</t>
  </si>
  <si>
    <t>Τενεργ3</t>
  </si>
  <si>
    <t xml:space="preserve"> </t>
  </si>
  <si>
    <t>Qσ1 ,θερμίδες σώματος 1</t>
  </si>
  <si>
    <t>Qσ2 ,θερμίδες σώματος 2</t>
  </si>
  <si>
    <t>Qσ3 ,θερμίδες σώματος 3</t>
  </si>
  <si>
    <t>σδ3 ,συντελ.διόρθωσης 3</t>
  </si>
  <si>
    <t>σδ2 ,συντελ.διόρθωσης 2</t>
  </si>
  <si>
    <t>σδ1 ,συντελ.διόρθωσης 1</t>
  </si>
  <si>
    <t>kcal/h</t>
  </si>
  <si>
    <t>ΔΙΑΚΟΠΤΕΣ 100%</t>
  </si>
  <si>
    <t>ΣΥΝΟΛΟ</t>
  </si>
  <si>
    <t>ΔΙΑΚΟΠΤΕΣ 50%</t>
  </si>
  <si>
    <t>ΔΤ1, θερμοκρ.πτώση</t>
  </si>
  <si>
    <t>ΔΤ2, θερμοκρ.πτώση 2</t>
  </si>
  <si>
    <t>ΔΤ3, θερμοκρ.πτώση 3</t>
  </si>
  <si>
    <t>Q3 ,θερμίδες χώρου 3</t>
  </si>
  <si>
    <t>Q2  ,θερμίδες χώρου 2</t>
  </si>
  <si>
    <t>Q1 ,θερμίδες χώρου 1</t>
  </si>
  <si>
    <t>Q3,θερμίδες χώρου 3</t>
  </si>
  <si>
    <t>Q2 , θερμίδες χώρου 2</t>
  </si>
  <si>
    <t>Q1 , θερμίδες χώρου 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</si>
</sst>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4"/>
      <color theme="1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5" borderId="1" xfId="0" applyFill="1" applyBorder="1"/>
    <xf numFmtId="0" fontId="5" fillId="5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5" borderId="1" xfId="0" applyFont="1" applyFill="1" applyBorder="1"/>
    <xf numFmtId="0" fontId="1" fillId="0" borderId="1" xfId="0" applyFont="1" applyBorder="1"/>
    <xf numFmtId="0" fontId="2" fillId="0" borderId="0" xfId="0" applyFont="1"/>
    <xf numFmtId="2" fontId="5" fillId="5" borderId="1" xfId="0" applyNumberFormat="1" applyFont="1" applyFill="1" applyBorder="1" applyAlignment="1">
      <alignment horizontal="center"/>
    </xf>
    <xf numFmtId="0" fontId="5" fillId="0" borderId="1" xfId="0" applyFont="1" applyBorder="1"/>
    <xf numFmtId="164" fontId="5" fillId="5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3" borderId="1" xfId="0" applyFont="1" applyFill="1" applyBorder="1"/>
    <xf numFmtId="0" fontId="7" fillId="0" borderId="2" xfId="0" applyFont="1" applyBorder="1"/>
    <xf numFmtId="0" fontId="7" fillId="0" borderId="3" xfId="0" applyFont="1" applyBorder="1"/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5" fillId="5" borderId="2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4" fillId="0" borderId="2" xfId="0" applyFont="1" applyBorder="1" applyAlignment="1">
      <alignment horizontal="center"/>
    </xf>
    <xf numFmtId="165" fontId="5" fillId="5" borderId="2" xfId="0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/>
    </xf>
    <xf numFmtId="2" fontId="5" fillId="5" borderId="3" xfId="0" applyNumberFormat="1" applyFont="1" applyFill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3" fillId="4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7</xdr:row>
      <xdr:rowOff>140676</xdr:rowOff>
    </xdr:from>
    <xdr:to>
      <xdr:col>11</xdr:col>
      <xdr:colOff>527539</xdr:colOff>
      <xdr:row>22</xdr:row>
      <xdr:rowOff>11723</xdr:rowOff>
    </xdr:to>
    <xdr:pic>
      <xdr:nvPicPr>
        <xdr:cNvPr id="4" name="3 - Εικόνα" descr="μονοσ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1785" y="1594338"/>
          <a:ext cx="6142892" cy="2801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105507</xdr:rowOff>
    </xdr:from>
    <xdr:to>
      <xdr:col>11</xdr:col>
      <xdr:colOff>550985</xdr:colOff>
      <xdr:row>23</xdr:row>
      <xdr:rowOff>164123</xdr:rowOff>
    </xdr:to>
    <xdr:pic>
      <xdr:nvPicPr>
        <xdr:cNvPr id="3" name="2 - Εικόνα" descr="μονοσ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4185" y="1934307"/>
          <a:ext cx="6142892" cy="2801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opLeftCell="A4" zoomScale="65" zoomScaleNormal="65" workbookViewId="0">
      <selection activeCell="R23" sqref="R23"/>
    </sheetView>
  </sheetViews>
  <sheetFormatPr defaultRowHeight="14.4"/>
  <cols>
    <col min="2" max="2" width="21.44140625" customWidth="1"/>
    <col min="6" max="6" width="11" customWidth="1"/>
    <col min="7" max="7" width="12.88671875" customWidth="1"/>
    <col min="8" max="8" width="10.109375" customWidth="1"/>
    <col min="9" max="9" width="13.77734375" customWidth="1"/>
    <col min="10" max="10" width="9.88671875" customWidth="1"/>
    <col min="11" max="11" width="13.21875" customWidth="1"/>
    <col min="13" max="13" width="17.5546875" customWidth="1"/>
    <col min="14" max="14" width="10.21875" customWidth="1"/>
    <col min="15" max="15" width="13.6640625" customWidth="1"/>
  </cols>
  <sheetData>
    <row r="1" spans="1:15" ht="15" thickBot="1"/>
    <row r="2" spans="1:15" ht="18" thickBot="1">
      <c r="F2" s="32" t="s">
        <v>4</v>
      </c>
      <c r="G2" s="33"/>
      <c r="H2" s="33"/>
      <c r="I2" s="33"/>
      <c r="J2" s="33"/>
      <c r="K2" s="33"/>
      <c r="L2" s="34"/>
    </row>
    <row r="3" spans="1:15" ht="15" thickBot="1"/>
    <row r="4" spans="1:15" ht="18.600000000000001" thickBot="1">
      <c r="F4" s="35" t="s">
        <v>29</v>
      </c>
      <c r="G4" s="22"/>
      <c r="H4" s="35" t="s">
        <v>30</v>
      </c>
      <c r="I4" s="22"/>
      <c r="J4" s="35" t="s">
        <v>31</v>
      </c>
      <c r="K4" s="22"/>
      <c r="M4" s="13" t="s">
        <v>24</v>
      </c>
    </row>
    <row r="5" spans="1:15" ht="18.600000000000001" thickBot="1">
      <c r="F5" s="36">
        <v>500</v>
      </c>
      <c r="G5" s="37"/>
      <c r="H5" s="36">
        <v>1200</v>
      </c>
      <c r="I5" s="37"/>
      <c r="J5" s="36">
        <v>1500</v>
      </c>
      <c r="K5" s="37"/>
      <c r="L5" s="10" t="s">
        <v>22</v>
      </c>
      <c r="M5" s="12">
        <f>J5+H5+F5</f>
        <v>3200</v>
      </c>
    </row>
    <row r="6" spans="1:15" ht="15" thickBot="1"/>
    <row r="7" spans="1:15" ht="15" thickBot="1">
      <c r="N7" s="2"/>
      <c r="O7" s="1" t="s">
        <v>10</v>
      </c>
    </row>
    <row r="8" spans="1:15" ht="15" thickBot="1">
      <c r="N8" s="3"/>
      <c r="O8" s="1" t="s">
        <v>11</v>
      </c>
    </row>
    <row r="11" spans="1:15" ht="15" thickBot="1"/>
    <row r="12" spans="1:15" ht="16.2" thickBot="1">
      <c r="A12" s="30" t="s">
        <v>0</v>
      </c>
      <c r="B12" s="31"/>
      <c r="C12" s="5">
        <v>20</v>
      </c>
    </row>
    <row r="13" spans="1:15" ht="18.600000000000001" thickBot="1">
      <c r="A13" s="15" t="s">
        <v>1</v>
      </c>
      <c r="B13" s="16"/>
      <c r="C13" s="5">
        <v>90</v>
      </c>
      <c r="O13" s="8"/>
    </row>
    <row r="14" spans="1:15" ht="16.2" thickBot="1">
      <c r="A14" s="15" t="s">
        <v>2</v>
      </c>
      <c r="B14" s="16"/>
      <c r="C14" s="5">
        <v>75</v>
      </c>
    </row>
    <row r="18" spans="6:14" ht="15" thickBot="1"/>
    <row r="19" spans="6:14" ht="16.2" thickBot="1">
      <c r="M19" s="14" t="s">
        <v>3</v>
      </c>
      <c r="N19" s="6">
        <f>(J5+H5+F5)/(C13-C14)</f>
        <v>213.33333333333334</v>
      </c>
    </row>
    <row r="28" spans="6:14" ht="15" thickBot="1"/>
    <row r="29" spans="6:14" ht="18.600000000000001" thickBot="1">
      <c r="F29" s="21" t="s">
        <v>18</v>
      </c>
      <c r="G29" s="22"/>
      <c r="H29" s="21" t="s">
        <v>17</v>
      </c>
      <c r="I29" s="22"/>
      <c r="J29" s="21" t="s">
        <v>16</v>
      </c>
      <c r="K29" s="22"/>
      <c r="M29" s="13" t="s">
        <v>24</v>
      </c>
    </row>
    <row r="30" spans="6:14" ht="18.600000000000001" thickBot="1">
      <c r="F30" s="26">
        <f t="shared" ref="F30" si="0">F5/F32</f>
        <v>545.82195768386657</v>
      </c>
      <c r="G30" s="27"/>
      <c r="H30" s="26">
        <f t="shared" ref="H30" si="1">H5/H32</f>
        <v>1195.8563231096364</v>
      </c>
      <c r="I30" s="27"/>
      <c r="J30" s="26">
        <f>J5/J32</f>
        <v>1308.6254639529216</v>
      </c>
      <c r="K30" s="27"/>
      <c r="L30" s="10" t="s">
        <v>22</v>
      </c>
      <c r="M30" s="11">
        <f>J30+H30+F30</f>
        <v>3050.3037447464244</v>
      </c>
      <c r="N30" t="s">
        <v>15</v>
      </c>
    </row>
    <row r="31" spans="6:14" ht="15" thickBot="1">
      <c r="F31" s="21" t="s">
        <v>19</v>
      </c>
      <c r="G31" s="22"/>
      <c r="H31" s="21" t="s">
        <v>20</v>
      </c>
      <c r="I31" s="22"/>
      <c r="J31" s="21" t="s">
        <v>21</v>
      </c>
      <c r="K31" s="22"/>
    </row>
    <row r="32" spans="6:14" ht="18.600000000000001" thickBot="1">
      <c r="F32" s="24">
        <f t="shared" ref="F32" si="2">(F34/60)^1.33</f>
        <v>0.91604962563560688</v>
      </c>
      <c r="G32" s="25"/>
      <c r="H32" s="24">
        <f t="shared" ref="H32" si="3">(H34/60)^1.33</f>
        <v>1.0034650290426099</v>
      </c>
      <c r="I32" s="25"/>
      <c r="J32" s="24">
        <f>(J34/60)^1.33</f>
        <v>1.1462408774081163</v>
      </c>
      <c r="K32" s="25"/>
    </row>
    <row r="33" spans="6:11" ht="16.2" thickBot="1">
      <c r="F33" s="23" t="s">
        <v>14</v>
      </c>
      <c r="G33" s="18"/>
      <c r="H33" s="23" t="s">
        <v>13</v>
      </c>
      <c r="I33" s="18"/>
      <c r="J33" s="23" t="s">
        <v>12</v>
      </c>
      <c r="K33" s="18"/>
    </row>
    <row r="34" spans="6:11" ht="18.600000000000001" thickBot="1">
      <c r="F34" s="28">
        <f t="shared" ref="F34" si="4">((G38+F38)/2)-$C$12</f>
        <v>56.171875</v>
      </c>
      <c r="G34" s="29"/>
      <c r="H34" s="28">
        <f t="shared" ref="H34" si="5">((I38+H38)/2)-$C$12</f>
        <v>60.15625</v>
      </c>
      <c r="I34" s="29"/>
      <c r="J34" s="28">
        <f>((K38+J38)/2)-$C$12</f>
        <v>66.484375</v>
      </c>
      <c r="K34" s="29"/>
    </row>
    <row r="35" spans="6:11" ht="15" thickBot="1">
      <c r="F35" s="21" t="s">
        <v>7</v>
      </c>
      <c r="G35" s="22"/>
      <c r="H35" s="21" t="s">
        <v>6</v>
      </c>
      <c r="I35" s="22"/>
      <c r="J35" s="21" t="s">
        <v>5</v>
      </c>
      <c r="K35" s="22"/>
    </row>
    <row r="36" spans="6:11" ht="18.600000000000001" thickBot="1">
      <c r="F36" s="19">
        <f>F5/N19</f>
        <v>2.34375</v>
      </c>
      <c r="G36" s="20"/>
      <c r="H36" s="19">
        <f>H5/N19</f>
        <v>5.625</v>
      </c>
      <c r="I36" s="20"/>
      <c r="J36" s="19">
        <f>J5/N19</f>
        <v>7.03125</v>
      </c>
      <c r="K36" s="20"/>
    </row>
    <row r="37" spans="6:11" ht="15" thickBot="1">
      <c r="F37" s="1" t="s">
        <v>9</v>
      </c>
      <c r="G37" s="1" t="s">
        <v>8</v>
      </c>
      <c r="H37" s="1" t="s">
        <v>9</v>
      </c>
      <c r="I37" s="1" t="s">
        <v>8</v>
      </c>
      <c r="J37" s="1" t="s">
        <v>9</v>
      </c>
      <c r="K37" s="1" t="s">
        <v>8</v>
      </c>
    </row>
    <row r="38" spans="6:11" ht="18.600000000000001" thickBot="1">
      <c r="F38" s="4">
        <f>G38-F36</f>
        <v>75</v>
      </c>
      <c r="G38" s="9">
        <f>H38</f>
        <v>77.34375</v>
      </c>
      <c r="H38" s="9">
        <f>I38-H36</f>
        <v>77.34375</v>
      </c>
      <c r="I38" s="9">
        <f>J38</f>
        <v>82.96875</v>
      </c>
      <c r="J38" s="9">
        <f>K38-J36</f>
        <v>82.96875</v>
      </c>
      <c r="K38" s="4">
        <f>C13</f>
        <v>90</v>
      </c>
    </row>
    <row r="39" spans="6:11" ht="16.2" thickBot="1">
      <c r="F39" s="17" t="s">
        <v>23</v>
      </c>
      <c r="G39" s="18"/>
      <c r="H39" s="17" t="s">
        <v>23</v>
      </c>
      <c r="I39" s="18"/>
      <c r="J39" s="17" t="s">
        <v>23</v>
      </c>
      <c r="K39" s="18"/>
    </row>
  </sheetData>
  <mergeCells count="35">
    <mergeCell ref="A12:B12"/>
    <mergeCell ref="F2:L2"/>
    <mergeCell ref="F4:G4"/>
    <mergeCell ref="H4:I4"/>
    <mergeCell ref="J4:K4"/>
    <mergeCell ref="J5:K5"/>
    <mergeCell ref="H5:I5"/>
    <mergeCell ref="F5:G5"/>
    <mergeCell ref="F34:G34"/>
    <mergeCell ref="H34:I34"/>
    <mergeCell ref="J34:K34"/>
    <mergeCell ref="J35:K35"/>
    <mergeCell ref="H35:I35"/>
    <mergeCell ref="F35:G35"/>
    <mergeCell ref="J29:K29"/>
    <mergeCell ref="J33:K33"/>
    <mergeCell ref="F33:G33"/>
    <mergeCell ref="H33:I33"/>
    <mergeCell ref="F32:G32"/>
    <mergeCell ref="H32:I32"/>
    <mergeCell ref="J32:K32"/>
    <mergeCell ref="J31:K31"/>
    <mergeCell ref="F31:G31"/>
    <mergeCell ref="H31:I31"/>
    <mergeCell ref="F30:G30"/>
    <mergeCell ref="H30:I30"/>
    <mergeCell ref="J30:K30"/>
    <mergeCell ref="H29:I29"/>
    <mergeCell ref="F29:G29"/>
    <mergeCell ref="J39:K39"/>
    <mergeCell ref="F39:G39"/>
    <mergeCell ref="H39:I39"/>
    <mergeCell ref="J36:K36"/>
    <mergeCell ref="H36:I36"/>
    <mergeCell ref="F36:G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topLeftCell="A4" zoomScale="65" zoomScaleNormal="65" workbookViewId="0">
      <selection activeCell="C24" sqref="C24"/>
    </sheetView>
  </sheetViews>
  <sheetFormatPr defaultRowHeight="14.4"/>
  <cols>
    <col min="2" max="2" width="21.44140625" customWidth="1"/>
    <col min="6" max="6" width="11" customWidth="1"/>
    <col min="7" max="7" width="12.88671875" customWidth="1"/>
    <col min="8" max="8" width="11.109375" customWidth="1"/>
    <col min="9" max="9" width="13.77734375" customWidth="1"/>
    <col min="10" max="10" width="10.77734375" customWidth="1"/>
    <col min="11" max="11" width="13.21875" customWidth="1"/>
    <col min="13" max="13" width="17.5546875" customWidth="1"/>
    <col min="14" max="14" width="10.21875" customWidth="1"/>
    <col min="15" max="15" width="13.6640625" customWidth="1"/>
  </cols>
  <sheetData>
    <row r="1" spans="1:15" ht="15" thickBot="1"/>
    <row r="2" spans="1:15" ht="18" thickBot="1">
      <c r="F2" s="32" t="s">
        <v>4</v>
      </c>
      <c r="G2" s="33"/>
      <c r="H2" s="33"/>
      <c r="I2" s="33"/>
      <c r="J2" s="33"/>
      <c r="K2" s="33"/>
      <c r="L2" s="34"/>
    </row>
    <row r="3" spans="1:15" ht="15" thickBot="1"/>
    <row r="4" spans="1:15" ht="18.600000000000001" thickBot="1">
      <c r="F4" s="35" t="s">
        <v>32</v>
      </c>
      <c r="G4" s="22"/>
      <c r="H4" s="35" t="s">
        <v>33</v>
      </c>
      <c r="I4" s="22"/>
      <c r="J4" s="35" t="s">
        <v>34</v>
      </c>
      <c r="K4" s="22"/>
      <c r="M4" s="13" t="s">
        <v>24</v>
      </c>
    </row>
    <row r="5" spans="1:15" ht="18.600000000000001" thickBot="1">
      <c r="F5" s="36">
        <v>600</v>
      </c>
      <c r="G5" s="37"/>
      <c r="H5" s="36">
        <v>1200</v>
      </c>
      <c r="I5" s="37"/>
      <c r="J5" s="36">
        <v>1500</v>
      </c>
      <c r="K5" s="37"/>
      <c r="L5" s="10" t="s">
        <v>22</v>
      </c>
      <c r="M5" s="12">
        <f>J5+H5+F5</f>
        <v>3300</v>
      </c>
    </row>
    <row r="6" spans="1:15" ht="15" thickBot="1"/>
    <row r="7" spans="1:15" ht="15" thickBot="1">
      <c r="N7" s="2"/>
      <c r="O7" s="1" t="s">
        <v>10</v>
      </c>
    </row>
    <row r="8" spans="1:15" ht="15" thickBot="1">
      <c r="N8" s="3"/>
      <c r="O8" s="1" t="s">
        <v>11</v>
      </c>
    </row>
    <row r="11" spans="1:15" ht="15" thickBot="1"/>
    <row r="12" spans="1:15" ht="16.2" thickBot="1">
      <c r="A12" s="30" t="s">
        <v>0</v>
      </c>
      <c r="B12" s="31"/>
      <c r="C12" s="5">
        <v>20</v>
      </c>
    </row>
    <row r="13" spans="1:15" ht="18.600000000000001" thickBot="1">
      <c r="A13" s="15" t="s">
        <v>1</v>
      </c>
      <c r="B13" s="16"/>
      <c r="C13" s="5">
        <v>90</v>
      </c>
      <c r="O13" s="8"/>
    </row>
    <row r="14" spans="1:15" ht="16.2" thickBot="1">
      <c r="A14" s="15" t="s">
        <v>2</v>
      </c>
      <c r="B14" s="16"/>
      <c r="C14" s="5">
        <v>75</v>
      </c>
    </row>
    <row r="18" spans="6:14" ht="15" thickBot="1"/>
    <row r="19" spans="6:14" ht="16.2" thickBot="1">
      <c r="M19" s="14" t="s">
        <v>3</v>
      </c>
      <c r="N19" s="6">
        <f>(J5+H5+F5)/(C13-C14)</f>
        <v>220</v>
      </c>
    </row>
    <row r="28" spans="6:14" ht="15" thickBot="1"/>
    <row r="29" spans="6:14" ht="18.600000000000001" thickBot="1">
      <c r="F29" s="21" t="s">
        <v>18</v>
      </c>
      <c r="G29" s="22"/>
      <c r="H29" s="21" t="s">
        <v>17</v>
      </c>
      <c r="I29" s="22"/>
      <c r="J29" s="21" t="s">
        <v>16</v>
      </c>
      <c r="K29" s="22"/>
      <c r="M29" s="13" t="s">
        <v>24</v>
      </c>
    </row>
    <row r="30" spans="6:14" ht="18.600000000000001" thickBot="1">
      <c r="F30" s="26">
        <f t="shared" ref="F30" si="0">F5/F32</f>
        <v>652.02423403504656</v>
      </c>
      <c r="G30" s="27"/>
      <c r="H30" s="26">
        <f t="shared" ref="H30" si="1">H5/H32</f>
        <v>1263.2392923013224</v>
      </c>
      <c r="I30" s="27"/>
      <c r="J30" s="26">
        <f>J5/J32</f>
        <v>1400.3767871421644</v>
      </c>
      <c r="K30" s="27"/>
      <c r="L30" s="10" t="s">
        <v>22</v>
      </c>
      <c r="M30" s="11">
        <f>J30+H30+F30</f>
        <v>3315.6403134785332</v>
      </c>
      <c r="N30" t="s">
        <v>15</v>
      </c>
    </row>
    <row r="31" spans="6:14" ht="15" thickBot="1">
      <c r="F31" s="21" t="s">
        <v>19</v>
      </c>
      <c r="G31" s="22"/>
      <c r="H31" s="21" t="s">
        <v>20</v>
      </c>
      <c r="I31" s="22"/>
      <c r="J31" s="21" t="s">
        <v>21</v>
      </c>
      <c r="K31" s="22"/>
    </row>
    <row r="32" spans="6:14" ht="18.600000000000001" thickBot="1">
      <c r="F32" s="24">
        <f t="shared" ref="F32" si="2">(F34/60)^1.33</f>
        <v>0.92021119565894804</v>
      </c>
      <c r="G32" s="25"/>
      <c r="H32" s="24">
        <f t="shared" ref="H32" si="3">(H34/60)^1.33</f>
        <v>0.94993878619298222</v>
      </c>
      <c r="I32" s="25"/>
      <c r="J32" s="24">
        <f>(J34/60)^1.33</f>
        <v>1.0711402915076469</v>
      </c>
      <c r="K32" s="25"/>
    </row>
    <row r="33" spans="6:11" ht="16.2" thickBot="1">
      <c r="F33" s="23" t="s">
        <v>14</v>
      </c>
      <c r="G33" s="18"/>
      <c r="H33" s="23" t="s">
        <v>13</v>
      </c>
      <c r="I33" s="18"/>
      <c r="J33" s="23" t="s">
        <v>12</v>
      </c>
      <c r="K33" s="18"/>
    </row>
    <row r="34" spans="6:11" ht="18.600000000000001" thickBot="1">
      <c r="F34" s="28">
        <f t="shared" ref="F34" si="4">((G38+F38)/2)-$C$12</f>
        <v>56.363636363636374</v>
      </c>
      <c r="G34" s="29"/>
      <c r="H34" s="28">
        <f t="shared" ref="H34" si="5">((I38+H38)/2)-$C$12</f>
        <v>57.727272727272734</v>
      </c>
      <c r="I34" s="29"/>
      <c r="J34" s="28">
        <f>((K38+J38)/2)-$C$12</f>
        <v>63.181818181818187</v>
      </c>
      <c r="K34" s="29"/>
    </row>
    <row r="35" spans="6:11" ht="15" thickBot="1">
      <c r="F35" s="21" t="s">
        <v>28</v>
      </c>
      <c r="G35" s="22"/>
      <c r="H35" s="21" t="s">
        <v>27</v>
      </c>
      <c r="I35" s="22"/>
      <c r="J35" s="21" t="s">
        <v>26</v>
      </c>
      <c r="K35" s="22"/>
    </row>
    <row r="36" spans="6:11" ht="18.600000000000001" thickBot="1">
      <c r="F36" s="19">
        <f>F5/N19</f>
        <v>2.7272727272727271</v>
      </c>
      <c r="G36" s="20"/>
      <c r="H36" s="19">
        <f>H5/(N19*0.5)</f>
        <v>10.909090909090908</v>
      </c>
      <c r="I36" s="20"/>
      <c r="J36" s="19">
        <f>J5/(N19*0.5)</f>
        <v>13.636363636363637</v>
      </c>
      <c r="K36" s="20"/>
    </row>
    <row r="37" spans="6:11" ht="15" thickBot="1">
      <c r="F37" s="7" t="s">
        <v>9</v>
      </c>
      <c r="G37" s="7" t="s">
        <v>8</v>
      </c>
      <c r="H37" s="7" t="s">
        <v>9</v>
      </c>
      <c r="I37" s="7" t="s">
        <v>8</v>
      </c>
      <c r="J37" s="7" t="s">
        <v>9</v>
      </c>
      <c r="K37" s="7" t="s">
        <v>8</v>
      </c>
    </row>
    <row r="38" spans="6:11" ht="18.600000000000001" thickBot="1">
      <c r="F38" s="4">
        <f>G38-F36</f>
        <v>75</v>
      </c>
      <c r="G38" s="9">
        <f>(H38+I38)/2</f>
        <v>77.727272727272734</v>
      </c>
      <c r="H38" s="9">
        <f>I38-H36</f>
        <v>72.27272727272728</v>
      </c>
      <c r="I38" s="9">
        <f>(K38+J38)/2</f>
        <v>83.181818181818187</v>
      </c>
      <c r="J38" s="9">
        <f>K38-J36</f>
        <v>76.36363636363636</v>
      </c>
      <c r="K38" s="4">
        <f>C13</f>
        <v>90</v>
      </c>
    </row>
    <row r="39" spans="6:11" ht="16.2" thickBot="1">
      <c r="F39" s="17" t="s">
        <v>23</v>
      </c>
      <c r="G39" s="18"/>
      <c r="H39" s="17" t="s">
        <v>25</v>
      </c>
      <c r="I39" s="18"/>
      <c r="J39" s="17" t="s">
        <v>25</v>
      </c>
      <c r="K39" s="18"/>
    </row>
  </sheetData>
  <mergeCells count="35">
    <mergeCell ref="F2:L2"/>
    <mergeCell ref="F4:G4"/>
    <mergeCell ref="H4:I4"/>
    <mergeCell ref="J4:K4"/>
    <mergeCell ref="F5:G5"/>
    <mergeCell ref="H5:I5"/>
    <mergeCell ref="J5:K5"/>
    <mergeCell ref="A12:B12"/>
    <mergeCell ref="F29:G29"/>
    <mergeCell ref="H29:I29"/>
    <mergeCell ref="J29:K29"/>
    <mergeCell ref="F30:G30"/>
    <mergeCell ref="H30:I30"/>
    <mergeCell ref="J30:K30"/>
    <mergeCell ref="F31:G31"/>
    <mergeCell ref="H31:I31"/>
    <mergeCell ref="J31:K31"/>
    <mergeCell ref="F32:G32"/>
    <mergeCell ref="H32:I32"/>
    <mergeCell ref="J32:K32"/>
    <mergeCell ref="F33:G33"/>
    <mergeCell ref="H33:I33"/>
    <mergeCell ref="J33:K33"/>
    <mergeCell ref="F34:G34"/>
    <mergeCell ref="H34:I34"/>
    <mergeCell ref="J34:K34"/>
    <mergeCell ref="F39:G39"/>
    <mergeCell ref="H39:I39"/>
    <mergeCell ref="J39:K39"/>
    <mergeCell ref="F35:G35"/>
    <mergeCell ref="H35:I35"/>
    <mergeCell ref="J35:K35"/>
    <mergeCell ref="F36:G36"/>
    <mergeCell ref="H36:I36"/>
    <mergeCell ref="J36:K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διακόπτες 100%</vt:lpstr>
      <vt:lpstr>διακόπτες 50%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2012-10-21T11:42:46Z</dcterms:modified>
</cp:coreProperties>
</file>