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8477" windowHeight="6154" activeTab="0"/>
  </bookViews>
  <sheets>
    <sheet name="A΄ΤΡΙΜΗΝΟ" sheetId="1" r:id="rId1"/>
    <sheet name="Β΄ΤΡΙΜΗΝΟ" sheetId="2" r:id="rId2"/>
    <sheet name="Γ΄ΤΡΙΜΗΝΟ" sheetId="3" r:id="rId3"/>
  </sheets>
  <definedNames>
    <definedName name="A">Φύλλο1</definedName>
    <definedName name="_xlnm.Print_Area" localSheetId="0">'A΄ΤΡΙΜΗΝΟ'!$A$1:$W$38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Συμπληρώστε το φύλο του μαθητή/τριας:
Α: Αγόρι
Κ: Κορίτσι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Βαθμός στην πάσα με δάχτυλα με άριστα το 20</t>
        </r>
      </text>
    </comment>
    <comment ref="E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Βαθμός στη μανσέτα με άριστα το 20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Συνολική βαθμολογία στο βόλει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 xml:space="preserve">*ΥΠΟΧΡΕΩΤΙΚΟ
</t>
        </r>
        <r>
          <rPr>
            <b/>
            <sz val="8"/>
            <rFont val="Tahoma"/>
            <family val="2"/>
          </rPr>
          <t>Βαθμός στην τεχνική του άλματος σε μήκος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Επίδοση του μαθητή/τριας στο άλμα σε μήκος</t>
        </r>
      </text>
    </comment>
    <comment ref="I8" authorId="0">
      <text>
        <r>
          <rPr>
            <b/>
            <sz val="8"/>
            <rFont val="Tahoma"/>
            <family val="0"/>
          </rPr>
          <t>Βαθμολογία αγοριών στο άλμα εις μήκος με βάση την επίδοση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Βαθμολογία κοριτσιών στο άλμα εις μήκος με βάση την επίδοση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Συνολική βαθμολογία μαθητή/τριας στο άλμα εις μήκος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Γενική βαθμολογία στο αντικείμενο τριμήνου με άριστα το 20.</t>
        </r>
      </text>
    </comment>
    <comment ref="M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b/>
            <sz val="8"/>
            <rFont val="Tahoma"/>
            <family val="0"/>
          </rPr>
          <t xml:space="preserve">
Το σύνολο των απουσιών του μαθητή/τριας στο μάθημα της Φ.Α.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Το σύνολο των παρουσιών του μαθητή/τριας στο μάθημα της Φ.Α.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>Η συνολική βαθμολογία με βάση τη συμμετοχή στο μάθημα της Φ.Α.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*ΥΠΟΧΡΕΩΤΙΚΟ
Η βαθμολογία του μαθητή με βάση την προσπάθεια και το ενδιαφέρον του για το μάθημα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Η συνολική βαθμολογία του μαθητή/τριας με βάση τη συμμετοχή του, την προσπάθεια που κατέβαλε και το ενδιαφέρον του για το μάθημα της Φ.Α.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b/>
            <sz val="8"/>
            <rFont val="Tahoma"/>
            <family val="0"/>
          </rPr>
          <t xml:space="preserve">
Η επίδοση του μαθητή/τριας στο δρόμο ταχύτητας 50μ.</t>
        </r>
        <r>
          <rPr>
            <sz val="8"/>
            <rFont val="Tahoma"/>
            <family val="0"/>
          </rPr>
          <t xml:space="preserve">
</t>
        </r>
      </text>
    </comment>
    <comment ref="S8" authorId="0">
      <text>
        <r>
          <rPr>
            <b/>
            <sz val="8"/>
            <rFont val="Tahoma"/>
            <family val="0"/>
          </rPr>
          <t>Η βαθμολογία των αγοριών με βάση την επίδοσή τους στο δρόμο 50μ.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>Η βαθμολογία των κοριτσιών με βάση την επίδοσή τους στο δρόμο 50μ.</t>
        </r>
        <r>
          <rPr>
            <sz val="8"/>
            <rFont val="Tahoma"/>
            <family val="0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0"/>
          </rPr>
          <t>Η συνολική βαθμολογία του μαθητή/τριας με βάση τις Φυσικές Ικανότητες:
Ταχύτητα/Αλτικότητα</t>
        </r>
        <r>
          <rPr>
            <sz val="8"/>
            <rFont val="Tahoma"/>
            <family val="0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0"/>
          </rPr>
          <t>Ο τελικός βαθμός τριμήνου του μαθητή/τριας που υπολογίζεται ως εξής:
1. Βαθμός Αντικειμένου του τριμήνου 40% (σύνολο 8 βαθμοί)
2. Βαθμός Παρουσιών-Προσπάθειας-Ενδιαφέροντος για το μάθημα της Φ.Α. 40% (σύνολο 8 βαθμοί)
3. Βαθμός Για τις Φυσικές Ικανότητες 20% (σύνολο 4 βαθμοί)</t>
        </r>
      </text>
    </comment>
    <comment ref="C6" authorId="0">
      <text>
        <r>
          <rPr>
            <b/>
            <sz val="8"/>
            <color indexed="10"/>
            <rFont val="Tahoma"/>
            <family val="2"/>
          </rPr>
          <t>*ΥΠΟΧΡΕΩΤΙΚΟ</t>
        </r>
        <r>
          <rPr>
            <b/>
            <sz val="8"/>
            <rFont val="Tahoma"/>
            <family val="0"/>
          </rPr>
          <t xml:space="preserve">
Συμπληρώστε το συνολικό αριθμό ωρών Φ.Α. της τάξης στο Ά τρίμηνο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<sst xmlns="http://schemas.openxmlformats.org/spreadsheetml/2006/main" count="56" uniqueCount="49">
  <si>
    <t>ΤΑΞΗ:</t>
  </si>
  <si>
    <t>BΟΛΕΪ</t>
  </si>
  <si>
    <t xml:space="preserve">ΑΝΤΙΚΕΙΜΕΝΟ ΤΡΙΜΗΝΟΥ 40% </t>
  </si>
  <si>
    <t>(ΑΡΙΣΤΑ 8 ΒΑΘΜΟΙ)</t>
  </si>
  <si>
    <t>(ΑΡΙΣΤΑ 4 ΒΑΘΜΟΙ)</t>
  </si>
  <si>
    <t>τεχν</t>
  </si>
  <si>
    <t>επιδ</t>
  </si>
  <si>
    <t>ΟΝΟΜΑ ΜΑΘΗΤΗ</t>
  </si>
  <si>
    <t>μανσ</t>
  </si>
  <si>
    <t>ΠΑΡΟΥΣ-ΠΡΟΣΠΑΘ-ΕΝΔΙΑΦ 40%</t>
  </si>
  <si>
    <t>ΣΥΜΜΕΤΟΧΗ</t>
  </si>
  <si>
    <t>παρ</t>
  </si>
  <si>
    <t>βαθ</t>
  </si>
  <si>
    <t>ΔΙΔ. ΩΡΕΣ:</t>
  </si>
  <si>
    <t xml:space="preserve">πασ </t>
  </si>
  <si>
    <t>απ</t>
  </si>
  <si>
    <t>Α΄</t>
  </si>
  <si>
    <t>ΠΡ/ΕΝΔ</t>
  </si>
  <si>
    <t>Α/Α</t>
  </si>
  <si>
    <t>ΜΗΚΟΣ</t>
  </si>
  <si>
    <t>ΒΑΘ</t>
  </si>
  <si>
    <t>2005-2006</t>
  </si>
  <si>
    <t>ΣΧΟΛΙΚΟ ΕΤΟΣ:</t>
  </si>
  <si>
    <t>ΤΡΙΜΗΝΟ:</t>
  </si>
  <si>
    <t xml:space="preserve">ΑΝΑΛΥΤΙΚΗ ΚΑΤΑΣΤΑΣΗ ΒΑΘΜΟΛΟΓΙΑΣ ΣΤΗ ΦΥΣΙΚΗ ΑΓΩΓΗ </t>
  </si>
  <si>
    <t>A΄ ΓΥΜΝΑΣΙΟΥ</t>
  </si>
  <si>
    <t>Φ</t>
  </si>
  <si>
    <t>ΤΑΧ50μ</t>
  </si>
  <si>
    <t>βαθΑ</t>
  </si>
  <si>
    <t>βαθΚ</t>
  </si>
  <si>
    <t>ΦΥΣΙΚΕΣ ΙΚΑΝΟΤ 20%</t>
  </si>
  <si>
    <t>ΘΕΟΔΩΡΟΥ Ι. ΧΡΗΣΤΟΣ</t>
  </si>
  <si>
    <t xml:space="preserve">Copyright: </t>
  </si>
  <si>
    <t>e-mail: karolosdiver@yahoo.gr</t>
  </si>
  <si>
    <t>βαθA</t>
  </si>
  <si>
    <t>βαθK</t>
  </si>
  <si>
    <t>Α</t>
  </si>
  <si>
    <t>ΚΑΘΗΓΗΤΗΣ Φυσικής Αγωγής</t>
  </si>
  <si>
    <t xml:space="preserve"> ΒΑΘ</t>
  </si>
  <si>
    <t>ΔΙΔΑΣΚΩΝ ΚΑΘ:</t>
  </si>
  <si>
    <t>ΘΕΟΔΩΡΟΥ ΧΡ.</t>
  </si>
  <si>
    <t>ΤΜΗΜΑ:</t>
  </si>
  <si>
    <t>Κ</t>
  </si>
  <si>
    <r>
      <t>ΣΗΜΕΙΩΣΗ ΕΚΔΟΤΗ</t>
    </r>
    <r>
      <rPr>
        <b/>
        <sz val="10"/>
        <rFont val="Arial Greek"/>
        <family val="0"/>
      </rPr>
      <t xml:space="preserve">: Έχετε δικαίωμα πρόσβασης μόνο στα κελιά που έχουν λευκό χρώμα. Μην παραλείψετε τον συνολικό αριθμό </t>
    </r>
  </si>
  <si>
    <t>ΠΑΠΑΔΟΠΟΥΛΟΣ ΚΩΣΤΑΣ</t>
  </si>
  <si>
    <t>ΠΑΠΑΔΟΠΟΥΛΟΥ ΜΑΡΙΑ</t>
  </si>
  <si>
    <t>διδακτικών ωρών του τριμήνου και το φύλο του κάθε μαθητή (Α: αν είναι αγόρι, Κ: αν είναι κορίτσι) δίπλα στη στήλη με τα ονόματα.</t>
  </si>
  <si>
    <t>Οι βαθμοί σε κάθε αντικείμενο είναι με άριστα το 20. Για κάθε στήλη βλέπετε το αντίστοιχο σχόλιο βάζοντας τον κέρσορα πάνω στον τίτλο</t>
  </si>
  <si>
    <t>της στήλης.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</si>
</sst>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[$-408]h:mm:ss\ AM/PM"/>
    <numFmt numFmtId="175" formatCode="[$-408]dddd\,\ d\ mmmm\ yyyy"/>
  </numFmts>
  <fonts count="26">
    <font>
      <sz val="10"/>
      <name val="Arial Greek"/>
      <family val="0"/>
    </font>
    <font>
      <sz val="8"/>
      <name val="Arial Greek"/>
      <family val="0"/>
    </font>
    <font>
      <b/>
      <i/>
      <sz val="10"/>
      <name val="Arial Greek"/>
      <family val="0"/>
    </font>
    <font>
      <b/>
      <i/>
      <sz val="10"/>
      <color indexed="10"/>
      <name val="Arial Greek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i/>
      <sz val="10"/>
      <name val="Arial Greek"/>
      <family val="0"/>
    </font>
    <font>
      <b/>
      <sz val="8"/>
      <color indexed="18"/>
      <name val="Tahoma"/>
      <family val="2"/>
    </font>
    <font>
      <b/>
      <sz val="9"/>
      <name val="Arial Greek"/>
      <family val="0"/>
    </font>
    <font>
      <b/>
      <sz val="9"/>
      <name val="Arial"/>
      <family val="2"/>
    </font>
    <font>
      <sz val="9"/>
      <name val="Arial Greek"/>
      <family val="0"/>
    </font>
    <font>
      <b/>
      <sz val="9"/>
      <color indexed="10"/>
      <name val="Arial Greek"/>
      <family val="0"/>
    </font>
    <font>
      <b/>
      <sz val="10"/>
      <color indexed="18"/>
      <name val="Tahoma"/>
      <family val="2"/>
    </font>
    <font>
      <b/>
      <i/>
      <sz val="11"/>
      <color indexed="12"/>
      <name val="Arial Greek"/>
      <family val="0"/>
    </font>
    <font>
      <b/>
      <i/>
      <sz val="11"/>
      <name val="Arial Greek"/>
      <family val="0"/>
    </font>
    <font>
      <b/>
      <i/>
      <sz val="9"/>
      <name val="Arial Greek"/>
      <family val="0"/>
    </font>
    <font>
      <b/>
      <i/>
      <u val="single"/>
      <sz val="9"/>
      <name val="Arial Greek"/>
      <family val="0"/>
    </font>
    <font>
      <b/>
      <i/>
      <sz val="9"/>
      <color indexed="10"/>
      <name val="Arial Greek"/>
      <family val="0"/>
    </font>
    <font>
      <b/>
      <i/>
      <sz val="9"/>
      <color indexed="9"/>
      <name val="Arial Greek"/>
      <family val="0"/>
    </font>
    <font>
      <i/>
      <sz val="8"/>
      <name val="Arial Greek"/>
      <family val="0"/>
    </font>
    <font>
      <b/>
      <i/>
      <sz val="8"/>
      <color indexed="10"/>
      <name val="Arial Greek"/>
      <family val="0"/>
    </font>
    <font>
      <sz val="8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8"/>
      <name val="Arial Greek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n"/>
      <right style="thick">
        <color indexed="62"/>
      </right>
      <top>
        <color indexed="63"/>
      </top>
      <bottom>
        <color indexed="63"/>
      </bottom>
    </border>
    <border>
      <left style="thin"/>
      <right style="thick">
        <color indexed="62"/>
      </right>
      <top>
        <color indexed="63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62"/>
      </left>
      <right style="thin"/>
      <top style="thin"/>
      <bottom style="thick">
        <color indexed="6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  <border>
      <left style="thin"/>
      <right style="thick">
        <color indexed="62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3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16" fillId="0" borderId="0" xfId="0" applyFont="1" applyAlignment="1">
      <alignment/>
    </xf>
    <xf numFmtId="0" fontId="19" fillId="6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3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/>
    </xf>
    <xf numFmtId="0" fontId="13" fillId="2" borderId="7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3" fillId="7" borderId="1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/>
    </xf>
    <xf numFmtId="0" fontId="16" fillId="2" borderId="16" xfId="0" applyFont="1" applyFill="1" applyBorder="1" applyAlignment="1">
      <alignment/>
    </xf>
    <xf numFmtId="0" fontId="16" fillId="5" borderId="17" xfId="0" applyFont="1" applyFill="1" applyBorder="1" applyAlignment="1">
      <alignment horizontal="center"/>
    </xf>
    <xf numFmtId="1" fontId="12" fillId="8" borderId="1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/>
    </xf>
    <xf numFmtId="1" fontId="11" fillId="3" borderId="9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 applyProtection="1">
      <alignment horizontal="center" vertical="center"/>
      <protection locked="0"/>
    </xf>
    <xf numFmtId="1" fontId="11" fillId="7" borderId="6" xfId="0" applyNumberFormat="1" applyFont="1" applyFill="1" applyBorder="1" applyAlignment="1" applyProtection="1">
      <alignment horizontal="center" vertical="center"/>
      <protection locked="0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 quotePrefix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2" borderId="19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left"/>
    </xf>
    <xf numFmtId="0" fontId="17" fillId="2" borderId="0" xfId="0" applyFont="1" applyFill="1" applyBorder="1" applyAlignment="1" applyProtection="1">
      <alignment/>
      <protection locked="0"/>
    </xf>
    <xf numFmtId="2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7" borderId="21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/>
      <protection/>
    </xf>
    <xf numFmtId="0" fontId="23" fillId="5" borderId="17" xfId="0" applyFont="1" applyFill="1" applyBorder="1" applyAlignment="1" applyProtection="1">
      <alignment horizontal="center"/>
      <protection/>
    </xf>
    <xf numFmtId="0" fontId="23" fillId="5" borderId="22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/>
      <protection locked="0"/>
    </xf>
    <xf numFmtId="1" fontId="11" fillId="3" borderId="24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11" fillId="4" borderId="26" xfId="0" applyNumberFormat="1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 quotePrefix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27" xfId="0" applyNumberFormat="1" applyFont="1" applyFill="1" applyBorder="1" applyAlignment="1">
      <alignment horizontal="center" vertical="center"/>
    </xf>
    <xf numFmtId="1" fontId="11" fillId="2" borderId="28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  <xf numFmtId="1" fontId="12" fillId="8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9" fontId="3" fillId="2" borderId="7" xfId="19" applyFont="1" applyFill="1" applyBorder="1" applyAlignment="1" applyProtection="1">
      <alignment horizontal="left"/>
      <protection/>
    </xf>
    <xf numFmtId="0" fontId="3" fillId="7" borderId="7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6" fillId="4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1" fillId="7" borderId="0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8" fillId="8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1" fillId="10" borderId="19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6" fillId="10" borderId="35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1">
      <selection activeCell="J3" sqref="J3:L3"/>
    </sheetView>
  </sheetViews>
  <sheetFormatPr defaultColWidth="9.00390625" defaultRowHeight="12.75"/>
  <cols>
    <col min="1" max="1" width="3.125" style="2" customWidth="1"/>
    <col min="2" max="2" width="23.00390625" style="1" customWidth="1"/>
    <col min="3" max="3" width="4.625" style="1" customWidth="1"/>
    <col min="4" max="4" width="4.75390625" style="0" customWidth="1"/>
    <col min="5" max="5" width="5.25390625" style="0" customWidth="1"/>
    <col min="6" max="6" width="4.625" style="0" customWidth="1"/>
    <col min="7" max="7" width="4.75390625" style="0" customWidth="1"/>
    <col min="8" max="9" width="5.375" style="0" customWidth="1"/>
    <col min="10" max="10" width="4.875" style="0" customWidth="1"/>
    <col min="11" max="11" width="4.75390625" style="0" customWidth="1"/>
    <col min="12" max="12" width="5.00390625" style="0" customWidth="1"/>
    <col min="13" max="13" width="4.625" style="0" customWidth="1"/>
    <col min="14" max="14" width="4.875" style="0" customWidth="1"/>
    <col min="15" max="15" width="5.625" style="0" customWidth="1"/>
    <col min="16" max="16" width="7.875" style="0" customWidth="1"/>
    <col min="17" max="17" width="5.75390625" style="0" customWidth="1"/>
    <col min="18" max="18" width="6.375" style="0" customWidth="1"/>
    <col min="19" max="19" width="5.75390625" style="0" customWidth="1"/>
    <col min="20" max="20" width="4.75390625" style="0" customWidth="1"/>
    <col min="21" max="21" width="5.25390625" style="0" customWidth="1"/>
    <col min="22" max="22" width="5.625" style="2" customWidth="1"/>
  </cols>
  <sheetData>
    <row r="1" spans="1:22" ht="15" thickTop="1">
      <c r="A1" s="119" t="s">
        <v>24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/>
    </row>
    <row r="2" spans="1:22" ht="12.75">
      <c r="A2" s="44"/>
      <c r="B2" s="66" t="s">
        <v>23</v>
      </c>
      <c r="C2" s="105" t="s">
        <v>16</v>
      </c>
      <c r="D2" s="26"/>
      <c r="E2" s="27"/>
      <c r="F2" s="27"/>
      <c r="G2" s="69" t="s">
        <v>22</v>
      </c>
      <c r="H2" s="28"/>
      <c r="I2" s="26"/>
      <c r="J2" s="106" t="s">
        <v>21</v>
      </c>
      <c r="K2" s="107"/>
      <c r="L2" s="28"/>
      <c r="M2" s="29"/>
      <c r="N2" s="26"/>
      <c r="O2" s="30"/>
      <c r="P2" s="31" t="s">
        <v>32</v>
      </c>
      <c r="Q2" s="32"/>
      <c r="R2" s="33" t="s">
        <v>31</v>
      </c>
      <c r="S2" s="26"/>
      <c r="T2" s="31"/>
      <c r="U2" s="34"/>
      <c r="V2" s="45"/>
    </row>
    <row r="3" spans="1:22" ht="12.75">
      <c r="A3" s="46"/>
      <c r="B3" s="67" t="s">
        <v>0</v>
      </c>
      <c r="C3" s="113" t="s">
        <v>25</v>
      </c>
      <c r="D3" s="114"/>
      <c r="E3" s="114"/>
      <c r="F3" s="25"/>
      <c r="G3" s="70" t="s">
        <v>39</v>
      </c>
      <c r="H3" s="4"/>
      <c r="I3" s="3"/>
      <c r="J3" s="111" t="s">
        <v>40</v>
      </c>
      <c r="K3" s="112"/>
      <c r="L3" s="112"/>
      <c r="M3" s="24"/>
      <c r="N3" s="20"/>
      <c r="O3" s="5"/>
      <c r="P3" s="3"/>
      <c r="Q3" s="7"/>
      <c r="R3" s="6" t="s">
        <v>37</v>
      </c>
      <c r="S3" s="3"/>
      <c r="T3" s="6"/>
      <c r="U3" s="19"/>
      <c r="V3" s="47"/>
    </row>
    <row r="4" spans="1:22" ht="12.75">
      <c r="A4" s="46"/>
      <c r="B4" s="67" t="s">
        <v>41</v>
      </c>
      <c r="C4" s="79">
        <v>1</v>
      </c>
      <c r="D4" s="35"/>
      <c r="E4" s="36"/>
      <c r="F4" s="36"/>
      <c r="G4" s="37"/>
      <c r="H4" s="38"/>
      <c r="I4" s="38"/>
      <c r="J4" s="38"/>
      <c r="K4" s="38"/>
      <c r="L4" s="38"/>
      <c r="M4" s="39"/>
      <c r="N4" s="39"/>
      <c r="O4" s="40"/>
      <c r="P4" s="35"/>
      <c r="Q4" s="41"/>
      <c r="R4" s="41" t="s">
        <v>33</v>
      </c>
      <c r="S4" s="41"/>
      <c r="T4" s="41"/>
      <c r="U4" s="54"/>
      <c r="V4" s="48"/>
    </row>
    <row r="5" spans="1:22" s="21" customFormat="1" ht="12.75" thickBot="1">
      <c r="A5" s="49"/>
      <c r="B5" s="43"/>
      <c r="C5" s="8"/>
      <c r="D5" s="132" t="s">
        <v>2</v>
      </c>
      <c r="E5" s="133"/>
      <c r="F5" s="133"/>
      <c r="G5" s="133"/>
      <c r="H5" s="133"/>
      <c r="I5" s="133"/>
      <c r="J5" s="133"/>
      <c r="K5" s="133"/>
      <c r="L5" s="134"/>
      <c r="M5" s="135" t="s">
        <v>9</v>
      </c>
      <c r="N5" s="136"/>
      <c r="O5" s="136"/>
      <c r="P5" s="136"/>
      <c r="Q5" s="137"/>
      <c r="R5" s="138" t="s">
        <v>30</v>
      </c>
      <c r="S5" s="139"/>
      <c r="T5" s="139"/>
      <c r="U5" s="140"/>
      <c r="V5" s="50"/>
    </row>
    <row r="6" spans="1:22" s="21" customFormat="1" ht="14.25" thickBot="1" thickTop="1">
      <c r="A6" s="49"/>
      <c r="B6" s="68" t="s">
        <v>13</v>
      </c>
      <c r="C6" s="42">
        <v>30</v>
      </c>
      <c r="D6" s="129" t="s">
        <v>3</v>
      </c>
      <c r="E6" s="130"/>
      <c r="F6" s="130"/>
      <c r="G6" s="130"/>
      <c r="H6" s="130"/>
      <c r="I6" s="130"/>
      <c r="J6" s="130"/>
      <c r="K6" s="130"/>
      <c r="L6" s="131"/>
      <c r="M6" s="126" t="s">
        <v>3</v>
      </c>
      <c r="N6" s="127"/>
      <c r="O6" s="127"/>
      <c r="P6" s="127"/>
      <c r="Q6" s="128"/>
      <c r="R6" s="123" t="s">
        <v>4</v>
      </c>
      <c r="S6" s="124"/>
      <c r="T6" s="124"/>
      <c r="U6" s="125"/>
      <c r="V6" s="51"/>
    </row>
    <row r="7" spans="1:22" s="21" customFormat="1" ht="12.75" thickTop="1">
      <c r="A7" s="49"/>
      <c r="B7" s="8"/>
      <c r="C7" s="8"/>
      <c r="D7" s="141" t="s">
        <v>1</v>
      </c>
      <c r="E7" s="142"/>
      <c r="F7" s="110"/>
      <c r="G7" s="108" t="s">
        <v>19</v>
      </c>
      <c r="H7" s="109"/>
      <c r="I7" s="109"/>
      <c r="J7" s="109"/>
      <c r="K7" s="110"/>
      <c r="L7" s="117" t="s">
        <v>20</v>
      </c>
      <c r="M7" s="122" t="s">
        <v>10</v>
      </c>
      <c r="N7" s="109"/>
      <c r="O7" s="110"/>
      <c r="P7" s="10" t="s">
        <v>17</v>
      </c>
      <c r="Q7" s="117" t="s">
        <v>20</v>
      </c>
      <c r="R7" s="122" t="s">
        <v>27</v>
      </c>
      <c r="S7" s="109"/>
      <c r="T7" s="109"/>
      <c r="U7" s="117" t="s">
        <v>20</v>
      </c>
      <c r="V7" s="115" t="s">
        <v>38</v>
      </c>
    </row>
    <row r="8" spans="1:22" s="21" customFormat="1" ht="13.5" customHeight="1" thickBot="1">
      <c r="A8" s="52" t="s">
        <v>18</v>
      </c>
      <c r="B8" s="11" t="s">
        <v>7</v>
      </c>
      <c r="C8" s="22" t="s">
        <v>26</v>
      </c>
      <c r="D8" s="12" t="s">
        <v>14</v>
      </c>
      <c r="E8" s="12" t="s">
        <v>8</v>
      </c>
      <c r="F8" s="13" t="s">
        <v>12</v>
      </c>
      <c r="G8" s="10" t="s">
        <v>5</v>
      </c>
      <c r="H8" s="14" t="s">
        <v>6</v>
      </c>
      <c r="I8" s="15" t="s">
        <v>34</v>
      </c>
      <c r="J8" s="15" t="s">
        <v>35</v>
      </c>
      <c r="K8" s="15" t="s">
        <v>12</v>
      </c>
      <c r="L8" s="118"/>
      <c r="M8" s="12" t="s">
        <v>15</v>
      </c>
      <c r="N8" s="16" t="s">
        <v>11</v>
      </c>
      <c r="O8" s="16" t="s">
        <v>12</v>
      </c>
      <c r="P8" s="10" t="s">
        <v>12</v>
      </c>
      <c r="Q8" s="118"/>
      <c r="R8" s="17" t="s">
        <v>6</v>
      </c>
      <c r="S8" s="18" t="s">
        <v>28</v>
      </c>
      <c r="T8" s="9" t="s">
        <v>29</v>
      </c>
      <c r="U8" s="118"/>
      <c r="V8" s="116"/>
    </row>
    <row r="9" spans="1:22" ht="13.5" thickBot="1">
      <c r="A9" s="76">
        <v>1</v>
      </c>
      <c r="B9" s="100" t="s">
        <v>44</v>
      </c>
      <c r="C9" s="23" t="s">
        <v>36</v>
      </c>
      <c r="D9" s="56">
        <v>19</v>
      </c>
      <c r="E9" s="57">
        <v>17</v>
      </c>
      <c r="F9" s="55">
        <f>SUM(D9+E9)/2</f>
        <v>18</v>
      </c>
      <c r="G9" s="56">
        <v>18</v>
      </c>
      <c r="H9" s="71">
        <v>3.45</v>
      </c>
      <c r="I9" s="58" t="str">
        <f>IF(H9&gt;=4,"20",IF(H9&gt;=3.8,"19",IF(H9&gt;=3.6,"18",IF(H9&gt;=3.4,"17",IF(H9&gt;=3.2,"16",IF(H9&gt;=3,"15",IF(H9&gt;=2.8,"14",IF(H9&gt;=2.6,"13"))))))))</f>
        <v>17</v>
      </c>
      <c r="J9" s="59" t="str">
        <f>IF(H9&gt;=3.8,"20",IF(H9&gt;=3.6,"19",IF(H9&gt;=3.4,"18",IF(H9&gt;=3.2,"17",IF(H9&gt;=3,"16",IF(H9&gt;=2.8,"15",IF(H9&gt;=2.6,"14",IF(H9&gt;=2.4,"13"))))))))</f>
        <v>18</v>
      </c>
      <c r="K9" s="59">
        <f>IF(C9="A",(G9+I9)/2,(G9+J9)/2)</f>
        <v>18</v>
      </c>
      <c r="L9" s="60">
        <f>(F9+K9)/2</f>
        <v>18</v>
      </c>
      <c r="M9" s="56">
        <v>2</v>
      </c>
      <c r="N9" s="61">
        <f>($C$6-M9)</f>
        <v>28</v>
      </c>
      <c r="O9" s="62">
        <f>(N9*20)/$C$6</f>
        <v>18.666666666666668</v>
      </c>
      <c r="P9" s="56">
        <v>18</v>
      </c>
      <c r="Q9" s="63">
        <f>(O9+P9)/2</f>
        <v>18.333333333333336</v>
      </c>
      <c r="R9" s="71">
        <v>7.84</v>
      </c>
      <c r="S9" s="61" t="str">
        <f>IF(R9&lt;=7,"20",IF(R9&lt;=7.4,"19",IF(R9&lt;=7.8,"18",IF(R9&lt;=8.2,"17",IF(R9&lt;=8.6,"16",IF(R9&lt;=9,"15",IF(R9&lt;=9.4,"14",IF(R9&gt;=9.41,"13"))))))))</f>
        <v>17</v>
      </c>
      <c r="T9" s="64" t="str">
        <f>IF(R9&lt;=7.4,"20",IF(R9&lt;=7.8,"19",IF(R9&lt;=8.2,"18",IF(R9&lt;=8.4,"17",IF(R9&lt;=8.8,"16",IF(R9&lt;=9.2,"15",IF(R9&gt;=9.21,"14")))))))</f>
        <v>18</v>
      </c>
      <c r="U9" s="65">
        <f>IF(C9="A",(I9+S9)/2,(J9+T9)/2)</f>
        <v>18</v>
      </c>
      <c r="V9" s="53">
        <f aca="true" t="shared" si="0" ref="V9:V38">(L9*8+Q9*8+U9*4)/20</f>
        <v>18.133333333333333</v>
      </c>
    </row>
    <row r="10" spans="1:22" ht="13.5" thickBot="1">
      <c r="A10" s="76">
        <v>2</v>
      </c>
      <c r="B10" s="100" t="s">
        <v>45</v>
      </c>
      <c r="C10" s="23" t="s">
        <v>42</v>
      </c>
      <c r="D10" s="56">
        <v>17</v>
      </c>
      <c r="E10" s="57">
        <v>18</v>
      </c>
      <c r="F10" s="55">
        <f aca="true" t="shared" si="1" ref="F10:F38">SUM(D10+E10)/2</f>
        <v>17.5</v>
      </c>
      <c r="G10" s="56">
        <v>19</v>
      </c>
      <c r="H10" s="71">
        <v>3.4</v>
      </c>
      <c r="I10" s="58" t="str">
        <f aca="true" t="shared" si="2" ref="I10:I38">IF(H10&gt;=4,"20",IF(H10&gt;=3.8,"19",IF(H10&gt;=3.6,"18",IF(H10&gt;=3.4,"17",IF(H10&gt;=3.2,"16",IF(H10&gt;=3,"15",IF(H10&gt;=2.8,"14",IF(H10&gt;=2.6,"13"))))))))</f>
        <v>17</v>
      </c>
      <c r="J10" s="59" t="str">
        <f aca="true" t="shared" si="3" ref="J10:J38">IF(H10&gt;=3.8,"20",IF(H10&gt;=3.6,"19",IF(H10&gt;=3.4,"18",IF(H10&gt;=3.2,"17",IF(H10&gt;=3,"16",IF(H10&gt;=2.8,"15",IF(H10&gt;=2.6,"14",IF(H10&gt;=2.4,"13"))))))))</f>
        <v>18</v>
      </c>
      <c r="K10" s="59">
        <f aca="true" t="shared" si="4" ref="K10:K38">IF(C10="A",(G10+I10)/2,(G10+J10)/2)</f>
        <v>18.5</v>
      </c>
      <c r="L10" s="60">
        <f aca="true" t="shared" si="5" ref="L10:L38">(F10+K10)/2</f>
        <v>18</v>
      </c>
      <c r="M10" s="56">
        <v>6</v>
      </c>
      <c r="N10" s="61">
        <f aca="true" t="shared" si="6" ref="N10:N38">($C$6-M10)</f>
        <v>24</v>
      </c>
      <c r="O10" s="62">
        <f aca="true" t="shared" si="7" ref="O10:O38">(N10*20)/$C$6</f>
        <v>16</v>
      </c>
      <c r="P10" s="56">
        <v>16</v>
      </c>
      <c r="Q10" s="63">
        <f aca="true" t="shared" si="8" ref="Q10:Q38">(O10+P10)/2</f>
        <v>16</v>
      </c>
      <c r="R10" s="71">
        <v>8.33</v>
      </c>
      <c r="S10" s="61" t="str">
        <f aca="true" t="shared" si="9" ref="S10:S38">IF(R10&lt;=7,"20",IF(R10&lt;=7.4,"19",IF(R10&lt;=7.8,"18",IF(R10&lt;=8.2,"17",IF(R10&lt;=8.6,"16",IF(R10&lt;=9,"15",IF(R10&lt;=9.4,"14",IF(R10&gt;=9.41,"13"))))))))</f>
        <v>16</v>
      </c>
      <c r="T10" s="64" t="str">
        <f aca="true" t="shared" si="10" ref="T10:T37">IF(R10&lt;=7.4,"20",IF(R10&lt;=7.8,"19",IF(R10&lt;=8.2,"18",IF(R10&lt;=8.4,"17",IF(R10&lt;=8.8,"16",IF(R10&lt;=9.2,"15",IF(R10&gt;=9.21,"14")))))))</f>
        <v>17</v>
      </c>
      <c r="U10" s="65">
        <f aca="true" t="shared" si="11" ref="U10:U38">IF(C10="A",(I10+S10)/2,(J10+T10)/2)</f>
        <v>17.5</v>
      </c>
      <c r="V10" s="53">
        <f t="shared" si="0"/>
        <v>17.1</v>
      </c>
    </row>
    <row r="11" spans="1:22" ht="13.5" thickBot="1">
      <c r="A11" s="76">
        <v>3</v>
      </c>
      <c r="B11" s="100"/>
      <c r="C11" s="23"/>
      <c r="D11" s="56"/>
      <c r="E11" s="57"/>
      <c r="F11" s="55">
        <f t="shared" si="1"/>
        <v>0</v>
      </c>
      <c r="G11" s="56"/>
      <c r="H11" s="71"/>
      <c r="I11" s="58" t="b">
        <f t="shared" si="2"/>
        <v>0</v>
      </c>
      <c r="J11" s="59" t="b">
        <f t="shared" si="3"/>
        <v>0</v>
      </c>
      <c r="K11" s="59">
        <f t="shared" si="4"/>
        <v>0</v>
      </c>
      <c r="L11" s="60">
        <f t="shared" si="5"/>
        <v>0</v>
      </c>
      <c r="M11" s="56"/>
      <c r="N11" s="61">
        <f t="shared" si="6"/>
        <v>30</v>
      </c>
      <c r="O11" s="62">
        <f t="shared" si="7"/>
        <v>20</v>
      </c>
      <c r="P11" s="56"/>
      <c r="Q11" s="63">
        <f t="shared" si="8"/>
        <v>10</v>
      </c>
      <c r="R11" s="71"/>
      <c r="S11" s="61" t="str">
        <f t="shared" si="9"/>
        <v>20</v>
      </c>
      <c r="T11" s="64" t="str">
        <f t="shared" si="10"/>
        <v>20</v>
      </c>
      <c r="U11" s="65">
        <f t="shared" si="11"/>
        <v>10</v>
      </c>
      <c r="V11" s="53">
        <f t="shared" si="0"/>
        <v>6</v>
      </c>
    </row>
    <row r="12" spans="1:22" ht="13.5" thickBot="1">
      <c r="A12" s="76">
        <v>4</v>
      </c>
      <c r="B12" s="100"/>
      <c r="C12" s="23"/>
      <c r="D12" s="56"/>
      <c r="E12" s="57"/>
      <c r="F12" s="55">
        <f t="shared" si="1"/>
        <v>0</v>
      </c>
      <c r="G12" s="56"/>
      <c r="H12" s="71"/>
      <c r="I12" s="58" t="b">
        <f t="shared" si="2"/>
        <v>0</v>
      </c>
      <c r="J12" s="59" t="b">
        <f t="shared" si="3"/>
        <v>0</v>
      </c>
      <c r="K12" s="59">
        <f t="shared" si="4"/>
        <v>0</v>
      </c>
      <c r="L12" s="60">
        <f t="shared" si="5"/>
        <v>0</v>
      </c>
      <c r="M12" s="56"/>
      <c r="N12" s="61">
        <f t="shared" si="6"/>
        <v>30</v>
      </c>
      <c r="O12" s="62">
        <f t="shared" si="7"/>
        <v>20</v>
      </c>
      <c r="P12" s="56"/>
      <c r="Q12" s="63">
        <f t="shared" si="8"/>
        <v>10</v>
      </c>
      <c r="R12" s="71"/>
      <c r="S12" s="61" t="str">
        <f t="shared" si="9"/>
        <v>20</v>
      </c>
      <c r="T12" s="64" t="str">
        <f t="shared" si="10"/>
        <v>20</v>
      </c>
      <c r="U12" s="65">
        <f t="shared" si="11"/>
        <v>10</v>
      </c>
      <c r="V12" s="53">
        <f t="shared" si="0"/>
        <v>6</v>
      </c>
    </row>
    <row r="13" spans="1:22" ht="13.5" thickBot="1">
      <c r="A13" s="76">
        <v>5</v>
      </c>
      <c r="B13" s="100"/>
      <c r="C13" s="23"/>
      <c r="D13" s="56"/>
      <c r="E13" s="57"/>
      <c r="F13" s="55">
        <f t="shared" si="1"/>
        <v>0</v>
      </c>
      <c r="G13" s="56"/>
      <c r="H13" s="71"/>
      <c r="I13" s="58" t="b">
        <f t="shared" si="2"/>
        <v>0</v>
      </c>
      <c r="J13" s="59" t="b">
        <f t="shared" si="3"/>
        <v>0</v>
      </c>
      <c r="K13" s="59">
        <f t="shared" si="4"/>
        <v>0</v>
      </c>
      <c r="L13" s="60">
        <f t="shared" si="5"/>
        <v>0</v>
      </c>
      <c r="M13" s="56"/>
      <c r="N13" s="61">
        <f t="shared" si="6"/>
        <v>30</v>
      </c>
      <c r="O13" s="62">
        <f t="shared" si="7"/>
        <v>20</v>
      </c>
      <c r="P13" s="56"/>
      <c r="Q13" s="63">
        <f t="shared" si="8"/>
        <v>10</v>
      </c>
      <c r="R13" s="71"/>
      <c r="S13" s="61" t="str">
        <f t="shared" si="9"/>
        <v>20</v>
      </c>
      <c r="T13" s="64" t="str">
        <f t="shared" si="10"/>
        <v>20</v>
      </c>
      <c r="U13" s="65">
        <f t="shared" si="11"/>
        <v>10</v>
      </c>
      <c r="V13" s="53">
        <f t="shared" si="0"/>
        <v>6</v>
      </c>
    </row>
    <row r="14" spans="1:22" ht="13.5" thickBot="1">
      <c r="A14" s="76">
        <v>6</v>
      </c>
      <c r="B14" s="100"/>
      <c r="C14" s="23"/>
      <c r="D14" s="56"/>
      <c r="E14" s="57"/>
      <c r="F14" s="55">
        <f t="shared" si="1"/>
        <v>0</v>
      </c>
      <c r="G14" s="56"/>
      <c r="H14" s="71"/>
      <c r="I14" s="58" t="b">
        <f t="shared" si="2"/>
        <v>0</v>
      </c>
      <c r="J14" s="59" t="b">
        <f t="shared" si="3"/>
        <v>0</v>
      </c>
      <c r="K14" s="59">
        <f t="shared" si="4"/>
        <v>0</v>
      </c>
      <c r="L14" s="60">
        <f t="shared" si="5"/>
        <v>0</v>
      </c>
      <c r="M14" s="56"/>
      <c r="N14" s="61">
        <f t="shared" si="6"/>
        <v>30</v>
      </c>
      <c r="O14" s="62">
        <f t="shared" si="7"/>
        <v>20</v>
      </c>
      <c r="P14" s="56"/>
      <c r="Q14" s="63">
        <f t="shared" si="8"/>
        <v>10</v>
      </c>
      <c r="R14" s="71"/>
      <c r="S14" s="61" t="str">
        <f t="shared" si="9"/>
        <v>20</v>
      </c>
      <c r="T14" s="64" t="str">
        <f t="shared" si="10"/>
        <v>20</v>
      </c>
      <c r="U14" s="65">
        <f t="shared" si="11"/>
        <v>10</v>
      </c>
      <c r="V14" s="53">
        <f t="shared" si="0"/>
        <v>6</v>
      </c>
    </row>
    <row r="15" spans="1:22" ht="13.5" thickBot="1">
      <c r="A15" s="76">
        <v>7</v>
      </c>
      <c r="B15" s="100"/>
      <c r="C15" s="23"/>
      <c r="D15" s="56"/>
      <c r="E15" s="57"/>
      <c r="F15" s="55">
        <f t="shared" si="1"/>
        <v>0</v>
      </c>
      <c r="G15" s="56"/>
      <c r="H15" s="71"/>
      <c r="I15" s="58" t="b">
        <f t="shared" si="2"/>
        <v>0</v>
      </c>
      <c r="J15" s="59" t="b">
        <f t="shared" si="3"/>
        <v>0</v>
      </c>
      <c r="K15" s="59">
        <f t="shared" si="4"/>
        <v>0</v>
      </c>
      <c r="L15" s="60">
        <f t="shared" si="5"/>
        <v>0</v>
      </c>
      <c r="M15" s="56"/>
      <c r="N15" s="61">
        <f t="shared" si="6"/>
        <v>30</v>
      </c>
      <c r="O15" s="62">
        <f t="shared" si="7"/>
        <v>20</v>
      </c>
      <c r="P15" s="56"/>
      <c r="Q15" s="63">
        <f t="shared" si="8"/>
        <v>10</v>
      </c>
      <c r="R15" s="71"/>
      <c r="S15" s="61" t="str">
        <f t="shared" si="9"/>
        <v>20</v>
      </c>
      <c r="T15" s="64" t="str">
        <f t="shared" si="10"/>
        <v>20</v>
      </c>
      <c r="U15" s="65">
        <f t="shared" si="11"/>
        <v>10</v>
      </c>
      <c r="V15" s="53">
        <f t="shared" si="0"/>
        <v>6</v>
      </c>
    </row>
    <row r="16" spans="1:22" ht="13.5" thickBot="1">
      <c r="A16" s="76">
        <v>8</v>
      </c>
      <c r="B16" s="100"/>
      <c r="C16" s="23"/>
      <c r="D16" s="56"/>
      <c r="E16" s="57"/>
      <c r="F16" s="55">
        <f t="shared" si="1"/>
        <v>0</v>
      </c>
      <c r="G16" s="56"/>
      <c r="H16" s="71"/>
      <c r="I16" s="58" t="b">
        <f t="shared" si="2"/>
        <v>0</v>
      </c>
      <c r="J16" s="59" t="b">
        <f t="shared" si="3"/>
        <v>0</v>
      </c>
      <c r="K16" s="59">
        <f t="shared" si="4"/>
        <v>0</v>
      </c>
      <c r="L16" s="60">
        <f t="shared" si="5"/>
        <v>0</v>
      </c>
      <c r="M16" s="56"/>
      <c r="N16" s="61">
        <f t="shared" si="6"/>
        <v>30</v>
      </c>
      <c r="O16" s="62">
        <f t="shared" si="7"/>
        <v>20</v>
      </c>
      <c r="P16" s="56"/>
      <c r="Q16" s="63">
        <f t="shared" si="8"/>
        <v>10</v>
      </c>
      <c r="R16" s="71"/>
      <c r="S16" s="61" t="str">
        <f t="shared" si="9"/>
        <v>20</v>
      </c>
      <c r="T16" s="64" t="str">
        <f t="shared" si="10"/>
        <v>20</v>
      </c>
      <c r="U16" s="65">
        <f t="shared" si="11"/>
        <v>10</v>
      </c>
      <c r="V16" s="53">
        <f t="shared" si="0"/>
        <v>6</v>
      </c>
    </row>
    <row r="17" spans="1:22" ht="13.5" thickBot="1">
      <c r="A17" s="76">
        <v>9</v>
      </c>
      <c r="B17" s="100"/>
      <c r="C17" s="23"/>
      <c r="D17" s="56"/>
      <c r="E17" s="57"/>
      <c r="F17" s="55">
        <f t="shared" si="1"/>
        <v>0</v>
      </c>
      <c r="G17" s="56"/>
      <c r="H17" s="71"/>
      <c r="I17" s="58" t="b">
        <f t="shared" si="2"/>
        <v>0</v>
      </c>
      <c r="J17" s="59" t="b">
        <f t="shared" si="3"/>
        <v>0</v>
      </c>
      <c r="K17" s="59">
        <f t="shared" si="4"/>
        <v>0</v>
      </c>
      <c r="L17" s="60">
        <f t="shared" si="5"/>
        <v>0</v>
      </c>
      <c r="M17" s="56"/>
      <c r="N17" s="61">
        <f t="shared" si="6"/>
        <v>30</v>
      </c>
      <c r="O17" s="62">
        <f t="shared" si="7"/>
        <v>20</v>
      </c>
      <c r="P17" s="56"/>
      <c r="Q17" s="63">
        <f t="shared" si="8"/>
        <v>10</v>
      </c>
      <c r="R17" s="71"/>
      <c r="S17" s="61" t="str">
        <f t="shared" si="9"/>
        <v>20</v>
      </c>
      <c r="T17" s="64" t="str">
        <f t="shared" si="10"/>
        <v>20</v>
      </c>
      <c r="U17" s="65">
        <f t="shared" si="11"/>
        <v>10</v>
      </c>
      <c r="V17" s="53">
        <f t="shared" si="0"/>
        <v>6</v>
      </c>
    </row>
    <row r="18" spans="1:22" ht="13.5" thickBot="1">
      <c r="A18" s="76">
        <v>10</v>
      </c>
      <c r="B18" s="100"/>
      <c r="C18" s="23"/>
      <c r="D18" s="56"/>
      <c r="E18" s="57"/>
      <c r="F18" s="55">
        <f t="shared" si="1"/>
        <v>0</v>
      </c>
      <c r="G18" s="56"/>
      <c r="H18" s="71"/>
      <c r="I18" s="58" t="b">
        <f t="shared" si="2"/>
        <v>0</v>
      </c>
      <c r="J18" s="59" t="b">
        <f t="shared" si="3"/>
        <v>0</v>
      </c>
      <c r="K18" s="59">
        <f t="shared" si="4"/>
        <v>0</v>
      </c>
      <c r="L18" s="60">
        <f t="shared" si="5"/>
        <v>0</v>
      </c>
      <c r="M18" s="56"/>
      <c r="N18" s="61">
        <f t="shared" si="6"/>
        <v>30</v>
      </c>
      <c r="O18" s="62">
        <f t="shared" si="7"/>
        <v>20</v>
      </c>
      <c r="P18" s="56"/>
      <c r="Q18" s="63">
        <f t="shared" si="8"/>
        <v>10</v>
      </c>
      <c r="R18" s="71"/>
      <c r="S18" s="61" t="str">
        <f t="shared" si="9"/>
        <v>20</v>
      </c>
      <c r="T18" s="64" t="str">
        <f t="shared" si="10"/>
        <v>20</v>
      </c>
      <c r="U18" s="65">
        <f t="shared" si="11"/>
        <v>10</v>
      </c>
      <c r="V18" s="53">
        <f t="shared" si="0"/>
        <v>6</v>
      </c>
    </row>
    <row r="19" spans="1:22" ht="13.5" thickBot="1">
      <c r="A19" s="76">
        <v>11</v>
      </c>
      <c r="B19" s="100"/>
      <c r="C19" s="23"/>
      <c r="D19" s="56"/>
      <c r="E19" s="57"/>
      <c r="F19" s="55">
        <f t="shared" si="1"/>
        <v>0</v>
      </c>
      <c r="G19" s="56"/>
      <c r="H19" s="71"/>
      <c r="I19" s="58" t="b">
        <f t="shared" si="2"/>
        <v>0</v>
      </c>
      <c r="J19" s="59" t="b">
        <f t="shared" si="3"/>
        <v>0</v>
      </c>
      <c r="K19" s="59">
        <f t="shared" si="4"/>
        <v>0</v>
      </c>
      <c r="L19" s="60">
        <f t="shared" si="5"/>
        <v>0</v>
      </c>
      <c r="M19" s="56"/>
      <c r="N19" s="61">
        <f t="shared" si="6"/>
        <v>30</v>
      </c>
      <c r="O19" s="62">
        <f t="shared" si="7"/>
        <v>20</v>
      </c>
      <c r="P19" s="56"/>
      <c r="Q19" s="63">
        <f t="shared" si="8"/>
        <v>10</v>
      </c>
      <c r="R19" s="71"/>
      <c r="S19" s="61" t="str">
        <f t="shared" si="9"/>
        <v>20</v>
      </c>
      <c r="T19" s="64" t="str">
        <f t="shared" si="10"/>
        <v>20</v>
      </c>
      <c r="U19" s="65">
        <f t="shared" si="11"/>
        <v>10</v>
      </c>
      <c r="V19" s="53">
        <f t="shared" si="0"/>
        <v>6</v>
      </c>
    </row>
    <row r="20" spans="1:22" ht="13.5" thickBot="1">
      <c r="A20" s="76">
        <v>12</v>
      </c>
      <c r="B20" s="100"/>
      <c r="C20" s="23"/>
      <c r="D20" s="56"/>
      <c r="E20" s="57"/>
      <c r="F20" s="55">
        <f t="shared" si="1"/>
        <v>0</v>
      </c>
      <c r="G20" s="56"/>
      <c r="H20" s="71"/>
      <c r="I20" s="58" t="b">
        <f t="shared" si="2"/>
        <v>0</v>
      </c>
      <c r="J20" s="59" t="b">
        <f t="shared" si="3"/>
        <v>0</v>
      </c>
      <c r="K20" s="59">
        <f t="shared" si="4"/>
        <v>0</v>
      </c>
      <c r="L20" s="60">
        <f t="shared" si="5"/>
        <v>0</v>
      </c>
      <c r="M20" s="56"/>
      <c r="N20" s="61">
        <f t="shared" si="6"/>
        <v>30</v>
      </c>
      <c r="O20" s="62">
        <f t="shared" si="7"/>
        <v>20</v>
      </c>
      <c r="P20" s="56"/>
      <c r="Q20" s="63">
        <f t="shared" si="8"/>
        <v>10</v>
      </c>
      <c r="R20" s="71"/>
      <c r="S20" s="61" t="str">
        <f t="shared" si="9"/>
        <v>20</v>
      </c>
      <c r="T20" s="64" t="str">
        <f t="shared" si="10"/>
        <v>20</v>
      </c>
      <c r="U20" s="65">
        <f t="shared" si="11"/>
        <v>10</v>
      </c>
      <c r="V20" s="53">
        <f t="shared" si="0"/>
        <v>6</v>
      </c>
    </row>
    <row r="21" spans="1:22" ht="13.5" thickBot="1">
      <c r="A21" s="76">
        <v>13</v>
      </c>
      <c r="B21" s="100"/>
      <c r="C21" s="23"/>
      <c r="D21" s="56"/>
      <c r="E21" s="57"/>
      <c r="F21" s="55">
        <f t="shared" si="1"/>
        <v>0</v>
      </c>
      <c r="G21" s="56"/>
      <c r="H21" s="71"/>
      <c r="I21" s="58" t="b">
        <f t="shared" si="2"/>
        <v>0</v>
      </c>
      <c r="J21" s="59" t="b">
        <f t="shared" si="3"/>
        <v>0</v>
      </c>
      <c r="K21" s="59">
        <f t="shared" si="4"/>
        <v>0</v>
      </c>
      <c r="L21" s="60">
        <f t="shared" si="5"/>
        <v>0</v>
      </c>
      <c r="M21" s="56"/>
      <c r="N21" s="61">
        <f t="shared" si="6"/>
        <v>30</v>
      </c>
      <c r="O21" s="62">
        <f t="shared" si="7"/>
        <v>20</v>
      </c>
      <c r="P21" s="56"/>
      <c r="Q21" s="63">
        <f t="shared" si="8"/>
        <v>10</v>
      </c>
      <c r="R21" s="71"/>
      <c r="S21" s="61" t="str">
        <f t="shared" si="9"/>
        <v>20</v>
      </c>
      <c r="T21" s="64" t="str">
        <f t="shared" si="10"/>
        <v>20</v>
      </c>
      <c r="U21" s="65">
        <f t="shared" si="11"/>
        <v>10</v>
      </c>
      <c r="V21" s="53">
        <f t="shared" si="0"/>
        <v>6</v>
      </c>
    </row>
    <row r="22" spans="1:22" ht="13.5" thickBot="1">
      <c r="A22" s="76">
        <v>14</v>
      </c>
      <c r="B22" s="100"/>
      <c r="C22" s="23"/>
      <c r="D22" s="56"/>
      <c r="E22" s="57"/>
      <c r="F22" s="55">
        <f t="shared" si="1"/>
        <v>0</v>
      </c>
      <c r="G22" s="56"/>
      <c r="H22" s="71"/>
      <c r="I22" s="58" t="b">
        <f t="shared" si="2"/>
        <v>0</v>
      </c>
      <c r="J22" s="59" t="b">
        <f t="shared" si="3"/>
        <v>0</v>
      </c>
      <c r="K22" s="59">
        <f t="shared" si="4"/>
        <v>0</v>
      </c>
      <c r="L22" s="60">
        <f t="shared" si="5"/>
        <v>0</v>
      </c>
      <c r="M22" s="56"/>
      <c r="N22" s="61">
        <f t="shared" si="6"/>
        <v>30</v>
      </c>
      <c r="O22" s="62">
        <f t="shared" si="7"/>
        <v>20</v>
      </c>
      <c r="P22" s="56"/>
      <c r="Q22" s="63">
        <f t="shared" si="8"/>
        <v>10</v>
      </c>
      <c r="R22" s="71"/>
      <c r="S22" s="61" t="str">
        <f t="shared" si="9"/>
        <v>20</v>
      </c>
      <c r="T22" s="64" t="str">
        <f t="shared" si="10"/>
        <v>20</v>
      </c>
      <c r="U22" s="65">
        <f t="shared" si="11"/>
        <v>10</v>
      </c>
      <c r="V22" s="53">
        <f t="shared" si="0"/>
        <v>6</v>
      </c>
    </row>
    <row r="23" spans="1:22" ht="13.5" thickBot="1">
      <c r="A23" s="76">
        <v>15</v>
      </c>
      <c r="B23" s="100"/>
      <c r="C23" s="23"/>
      <c r="D23" s="56"/>
      <c r="E23" s="57"/>
      <c r="F23" s="55">
        <f t="shared" si="1"/>
        <v>0</v>
      </c>
      <c r="G23" s="56"/>
      <c r="H23" s="71"/>
      <c r="I23" s="58" t="b">
        <f t="shared" si="2"/>
        <v>0</v>
      </c>
      <c r="J23" s="59" t="b">
        <f t="shared" si="3"/>
        <v>0</v>
      </c>
      <c r="K23" s="59">
        <f t="shared" si="4"/>
        <v>0</v>
      </c>
      <c r="L23" s="60">
        <f t="shared" si="5"/>
        <v>0</v>
      </c>
      <c r="M23" s="56"/>
      <c r="N23" s="61">
        <f t="shared" si="6"/>
        <v>30</v>
      </c>
      <c r="O23" s="62">
        <f t="shared" si="7"/>
        <v>20</v>
      </c>
      <c r="P23" s="56"/>
      <c r="Q23" s="63">
        <f t="shared" si="8"/>
        <v>10</v>
      </c>
      <c r="R23" s="71"/>
      <c r="S23" s="61" t="str">
        <f t="shared" si="9"/>
        <v>20</v>
      </c>
      <c r="T23" s="64" t="str">
        <f t="shared" si="10"/>
        <v>20</v>
      </c>
      <c r="U23" s="65">
        <f t="shared" si="11"/>
        <v>10</v>
      </c>
      <c r="V23" s="53">
        <f t="shared" si="0"/>
        <v>6</v>
      </c>
    </row>
    <row r="24" spans="1:22" ht="13.5" thickBot="1">
      <c r="A24" s="76">
        <v>16</v>
      </c>
      <c r="B24" s="100"/>
      <c r="C24" s="23"/>
      <c r="D24" s="56"/>
      <c r="E24" s="57"/>
      <c r="F24" s="55">
        <f t="shared" si="1"/>
        <v>0</v>
      </c>
      <c r="G24" s="56"/>
      <c r="H24" s="71"/>
      <c r="I24" s="58" t="b">
        <f t="shared" si="2"/>
        <v>0</v>
      </c>
      <c r="J24" s="59" t="b">
        <f t="shared" si="3"/>
        <v>0</v>
      </c>
      <c r="K24" s="59">
        <f t="shared" si="4"/>
        <v>0</v>
      </c>
      <c r="L24" s="60">
        <f t="shared" si="5"/>
        <v>0</v>
      </c>
      <c r="M24" s="56"/>
      <c r="N24" s="61">
        <f t="shared" si="6"/>
        <v>30</v>
      </c>
      <c r="O24" s="62">
        <f t="shared" si="7"/>
        <v>20</v>
      </c>
      <c r="P24" s="56"/>
      <c r="Q24" s="63">
        <f t="shared" si="8"/>
        <v>10</v>
      </c>
      <c r="R24" s="71"/>
      <c r="S24" s="61" t="str">
        <f t="shared" si="9"/>
        <v>20</v>
      </c>
      <c r="T24" s="64" t="str">
        <f t="shared" si="10"/>
        <v>20</v>
      </c>
      <c r="U24" s="65">
        <f t="shared" si="11"/>
        <v>10</v>
      </c>
      <c r="V24" s="53">
        <f t="shared" si="0"/>
        <v>6</v>
      </c>
    </row>
    <row r="25" spans="1:22" ht="13.5" thickBot="1">
      <c r="A25" s="76">
        <v>17</v>
      </c>
      <c r="B25" s="100"/>
      <c r="C25" s="23"/>
      <c r="D25" s="56"/>
      <c r="E25" s="57"/>
      <c r="F25" s="55">
        <f t="shared" si="1"/>
        <v>0</v>
      </c>
      <c r="G25" s="56"/>
      <c r="H25" s="71"/>
      <c r="I25" s="58" t="b">
        <f t="shared" si="2"/>
        <v>0</v>
      </c>
      <c r="J25" s="59" t="b">
        <f t="shared" si="3"/>
        <v>0</v>
      </c>
      <c r="K25" s="59">
        <f t="shared" si="4"/>
        <v>0</v>
      </c>
      <c r="L25" s="60">
        <f t="shared" si="5"/>
        <v>0</v>
      </c>
      <c r="M25" s="56"/>
      <c r="N25" s="61">
        <f t="shared" si="6"/>
        <v>30</v>
      </c>
      <c r="O25" s="62">
        <f t="shared" si="7"/>
        <v>20</v>
      </c>
      <c r="P25" s="56"/>
      <c r="Q25" s="63">
        <f t="shared" si="8"/>
        <v>10</v>
      </c>
      <c r="R25" s="71"/>
      <c r="S25" s="61" t="str">
        <f t="shared" si="9"/>
        <v>20</v>
      </c>
      <c r="T25" s="64" t="str">
        <f t="shared" si="10"/>
        <v>20</v>
      </c>
      <c r="U25" s="65">
        <f t="shared" si="11"/>
        <v>10</v>
      </c>
      <c r="V25" s="53">
        <f t="shared" si="0"/>
        <v>6</v>
      </c>
    </row>
    <row r="26" spans="1:22" ht="13.5" thickBot="1">
      <c r="A26" s="76">
        <v>18</v>
      </c>
      <c r="B26" s="100"/>
      <c r="C26" s="23"/>
      <c r="D26" s="56"/>
      <c r="E26" s="57"/>
      <c r="F26" s="55">
        <f t="shared" si="1"/>
        <v>0</v>
      </c>
      <c r="G26" s="56"/>
      <c r="H26" s="71"/>
      <c r="I26" s="58" t="b">
        <f t="shared" si="2"/>
        <v>0</v>
      </c>
      <c r="J26" s="59" t="b">
        <f t="shared" si="3"/>
        <v>0</v>
      </c>
      <c r="K26" s="59">
        <f t="shared" si="4"/>
        <v>0</v>
      </c>
      <c r="L26" s="60">
        <f t="shared" si="5"/>
        <v>0</v>
      </c>
      <c r="M26" s="56"/>
      <c r="N26" s="61">
        <f t="shared" si="6"/>
        <v>30</v>
      </c>
      <c r="O26" s="62">
        <f t="shared" si="7"/>
        <v>20</v>
      </c>
      <c r="P26" s="56"/>
      <c r="Q26" s="63">
        <f t="shared" si="8"/>
        <v>10</v>
      </c>
      <c r="R26" s="71"/>
      <c r="S26" s="61" t="str">
        <f t="shared" si="9"/>
        <v>20</v>
      </c>
      <c r="T26" s="64" t="str">
        <f t="shared" si="10"/>
        <v>20</v>
      </c>
      <c r="U26" s="65">
        <f t="shared" si="11"/>
        <v>10</v>
      </c>
      <c r="V26" s="53">
        <f t="shared" si="0"/>
        <v>6</v>
      </c>
    </row>
    <row r="27" spans="1:22" ht="13.5" thickBot="1">
      <c r="A27" s="76">
        <v>19</v>
      </c>
      <c r="B27" s="100"/>
      <c r="C27" s="23"/>
      <c r="D27" s="56"/>
      <c r="E27" s="57"/>
      <c r="F27" s="55">
        <f t="shared" si="1"/>
        <v>0</v>
      </c>
      <c r="G27" s="56"/>
      <c r="H27" s="71"/>
      <c r="I27" s="58" t="b">
        <f t="shared" si="2"/>
        <v>0</v>
      </c>
      <c r="J27" s="59" t="b">
        <f t="shared" si="3"/>
        <v>0</v>
      </c>
      <c r="K27" s="59">
        <f t="shared" si="4"/>
        <v>0</v>
      </c>
      <c r="L27" s="60">
        <f t="shared" si="5"/>
        <v>0</v>
      </c>
      <c r="M27" s="56"/>
      <c r="N27" s="61">
        <f t="shared" si="6"/>
        <v>30</v>
      </c>
      <c r="O27" s="62">
        <f t="shared" si="7"/>
        <v>20</v>
      </c>
      <c r="P27" s="56"/>
      <c r="Q27" s="63">
        <f t="shared" si="8"/>
        <v>10</v>
      </c>
      <c r="R27" s="71"/>
      <c r="S27" s="61" t="str">
        <f t="shared" si="9"/>
        <v>20</v>
      </c>
      <c r="T27" s="64" t="str">
        <f t="shared" si="10"/>
        <v>20</v>
      </c>
      <c r="U27" s="65">
        <f t="shared" si="11"/>
        <v>10</v>
      </c>
      <c r="V27" s="53">
        <f t="shared" si="0"/>
        <v>6</v>
      </c>
    </row>
    <row r="28" spans="1:22" ht="13.5" thickBot="1">
      <c r="A28" s="76">
        <v>20</v>
      </c>
      <c r="B28" s="100"/>
      <c r="C28" s="23"/>
      <c r="D28" s="56"/>
      <c r="E28" s="57"/>
      <c r="F28" s="55">
        <f t="shared" si="1"/>
        <v>0</v>
      </c>
      <c r="G28" s="56"/>
      <c r="H28" s="71"/>
      <c r="I28" s="58" t="b">
        <f t="shared" si="2"/>
        <v>0</v>
      </c>
      <c r="J28" s="59" t="b">
        <f t="shared" si="3"/>
        <v>0</v>
      </c>
      <c r="K28" s="59">
        <f t="shared" si="4"/>
        <v>0</v>
      </c>
      <c r="L28" s="60">
        <f t="shared" si="5"/>
        <v>0</v>
      </c>
      <c r="M28" s="56"/>
      <c r="N28" s="61">
        <f t="shared" si="6"/>
        <v>30</v>
      </c>
      <c r="O28" s="62">
        <f t="shared" si="7"/>
        <v>20</v>
      </c>
      <c r="P28" s="56"/>
      <c r="Q28" s="63">
        <f t="shared" si="8"/>
        <v>10</v>
      </c>
      <c r="R28" s="71"/>
      <c r="S28" s="61" t="str">
        <f t="shared" si="9"/>
        <v>20</v>
      </c>
      <c r="T28" s="64" t="str">
        <f t="shared" si="10"/>
        <v>20</v>
      </c>
      <c r="U28" s="65">
        <f t="shared" si="11"/>
        <v>10</v>
      </c>
      <c r="V28" s="53">
        <f t="shared" si="0"/>
        <v>6</v>
      </c>
    </row>
    <row r="29" spans="1:22" ht="13.5" thickBot="1">
      <c r="A29" s="76">
        <v>21</v>
      </c>
      <c r="B29" s="100"/>
      <c r="C29" s="23"/>
      <c r="D29" s="56"/>
      <c r="E29" s="57"/>
      <c r="F29" s="55">
        <f t="shared" si="1"/>
        <v>0</v>
      </c>
      <c r="G29" s="56"/>
      <c r="H29" s="71"/>
      <c r="I29" s="58" t="b">
        <f t="shared" si="2"/>
        <v>0</v>
      </c>
      <c r="J29" s="59" t="b">
        <f t="shared" si="3"/>
        <v>0</v>
      </c>
      <c r="K29" s="59">
        <f t="shared" si="4"/>
        <v>0</v>
      </c>
      <c r="L29" s="60">
        <f t="shared" si="5"/>
        <v>0</v>
      </c>
      <c r="M29" s="73"/>
      <c r="N29" s="61">
        <f t="shared" si="6"/>
        <v>30</v>
      </c>
      <c r="O29" s="62">
        <f t="shared" si="7"/>
        <v>20</v>
      </c>
      <c r="P29" s="73"/>
      <c r="Q29" s="63">
        <f t="shared" si="8"/>
        <v>10</v>
      </c>
      <c r="R29" s="75"/>
      <c r="S29" s="61" t="str">
        <f t="shared" si="9"/>
        <v>20</v>
      </c>
      <c r="T29" s="64" t="str">
        <f t="shared" si="10"/>
        <v>20</v>
      </c>
      <c r="U29" s="65">
        <f t="shared" si="11"/>
        <v>10</v>
      </c>
      <c r="V29" s="53">
        <f t="shared" si="0"/>
        <v>6</v>
      </c>
    </row>
    <row r="30" spans="1:22" ht="13.5" thickBot="1">
      <c r="A30" s="76">
        <v>22</v>
      </c>
      <c r="B30" s="101"/>
      <c r="C30" s="72"/>
      <c r="D30" s="73"/>
      <c r="E30" s="74"/>
      <c r="F30" s="55">
        <f t="shared" si="1"/>
        <v>0</v>
      </c>
      <c r="G30" s="73"/>
      <c r="H30" s="75"/>
      <c r="I30" s="58" t="b">
        <f t="shared" si="2"/>
        <v>0</v>
      </c>
      <c r="J30" s="59" t="b">
        <f t="shared" si="3"/>
        <v>0</v>
      </c>
      <c r="K30" s="59">
        <f t="shared" si="4"/>
        <v>0</v>
      </c>
      <c r="L30" s="60">
        <f t="shared" si="5"/>
        <v>0</v>
      </c>
      <c r="M30" s="56"/>
      <c r="N30" s="61">
        <f t="shared" si="6"/>
        <v>30</v>
      </c>
      <c r="O30" s="62">
        <f t="shared" si="7"/>
        <v>20</v>
      </c>
      <c r="P30" s="56"/>
      <c r="Q30" s="63">
        <f t="shared" si="8"/>
        <v>10</v>
      </c>
      <c r="R30" s="71"/>
      <c r="S30" s="61" t="str">
        <f t="shared" si="9"/>
        <v>20</v>
      </c>
      <c r="T30" s="64" t="str">
        <f t="shared" si="10"/>
        <v>20</v>
      </c>
      <c r="U30" s="65">
        <f t="shared" si="11"/>
        <v>10</v>
      </c>
      <c r="V30" s="53">
        <f t="shared" si="0"/>
        <v>6</v>
      </c>
    </row>
    <row r="31" spans="1:22" ht="13.5" thickBot="1">
      <c r="A31" s="76">
        <v>23</v>
      </c>
      <c r="B31" s="100"/>
      <c r="C31" s="23"/>
      <c r="D31" s="56"/>
      <c r="E31" s="57"/>
      <c r="F31" s="55">
        <f t="shared" si="1"/>
        <v>0</v>
      </c>
      <c r="G31" s="56"/>
      <c r="H31" s="71"/>
      <c r="I31" s="58" t="b">
        <f t="shared" si="2"/>
        <v>0</v>
      </c>
      <c r="J31" s="59" t="b">
        <f t="shared" si="3"/>
        <v>0</v>
      </c>
      <c r="K31" s="59">
        <f t="shared" si="4"/>
        <v>0</v>
      </c>
      <c r="L31" s="60">
        <f t="shared" si="5"/>
        <v>0</v>
      </c>
      <c r="M31" s="56"/>
      <c r="N31" s="61">
        <f t="shared" si="6"/>
        <v>30</v>
      </c>
      <c r="O31" s="62">
        <f t="shared" si="7"/>
        <v>20</v>
      </c>
      <c r="P31" s="56"/>
      <c r="Q31" s="63">
        <f t="shared" si="8"/>
        <v>10</v>
      </c>
      <c r="R31" s="71"/>
      <c r="S31" s="61" t="str">
        <f t="shared" si="9"/>
        <v>20</v>
      </c>
      <c r="T31" s="64" t="str">
        <f t="shared" si="10"/>
        <v>20</v>
      </c>
      <c r="U31" s="65">
        <f t="shared" si="11"/>
        <v>10</v>
      </c>
      <c r="V31" s="53">
        <f t="shared" si="0"/>
        <v>6</v>
      </c>
    </row>
    <row r="32" spans="1:22" ht="13.5" thickBot="1">
      <c r="A32" s="76">
        <v>24</v>
      </c>
      <c r="B32" s="100"/>
      <c r="C32" s="23"/>
      <c r="D32" s="56"/>
      <c r="E32" s="57"/>
      <c r="F32" s="55">
        <f t="shared" si="1"/>
        <v>0</v>
      </c>
      <c r="G32" s="56"/>
      <c r="H32" s="71"/>
      <c r="I32" s="58" t="b">
        <f t="shared" si="2"/>
        <v>0</v>
      </c>
      <c r="J32" s="59" t="b">
        <f t="shared" si="3"/>
        <v>0</v>
      </c>
      <c r="K32" s="59">
        <f t="shared" si="4"/>
        <v>0</v>
      </c>
      <c r="L32" s="60">
        <f t="shared" si="5"/>
        <v>0</v>
      </c>
      <c r="M32" s="56"/>
      <c r="N32" s="61">
        <f t="shared" si="6"/>
        <v>30</v>
      </c>
      <c r="O32" s="62">
        <f t="shared" si="7"/>
        <v>20</v>
      </c>
      <c r="P32" s="56"/>
      <c r="Q32" s="63">
        <f t="shared" si="8"/>
        <v>10</v>
      </c>
      <c r="R32" s="71"/>
      <c r="S32" s="61" t="str">
        <f t="shared" si="9"/>
        <v>20</v>
      </c>
      <c r="T32" s="64" t="str">
        <f t="shared" si="10"/>
        <v>20</v>
      </c>
      <c r="U32" s="65">
        <f t="shared" si="11"/>
        <v>10</v>
      </c>
      <c r="V32" s="53">
        <f t="shared" si="0"/>
        <v>6</v>
      </c>
    </row>
    <row r="33" spans="1:22" ht="13.5" thickBot="1">
      <c r="A33" s="76">
        <v>25</v>
      </c>
      <c r="B33" s="100"/>
      <c r="C33" s="23"/>
      <c r="D33" s="56"/>
      <c r="E33" s="57"/>
      <c r="F33" s="55">
        <f t="shared" si="1"/>
        <v>0</v>
      </c>
      <c r="G33" s="56"/>
      <c r="H33" s="71"/>
      <c r="I33" s="58" t="b">
        <f t="shared" si="2"/>
        <v>0</v>
      </c>
      <c r="J33" s="59" t="b">
        <f t="shared" si="3"/>
        <v>0</v>
      </c>
      <c r="K33" s="59">
        <f t="shared" si="4"/>
        <v>0</v>
      </c>
      <c r="L33" s="60">
        <f t="shared" si="5"/>
        <v>0</v>
      </c>
      <c r="M33" s="56"/>
      <c r="N33" s="61">
        <f t="shared" si="6"/>
        <v>30</v>
      </c>
      <c r="O33" s="62">
        <f t="shared" si="7"/>
        <v>20</v>
      </c>
      <c r="P33" s="56"/>
      <c r="Q33" s="63">
        <f t="shared" si="8"/>
        <v>10</v>
      </c>
      <c r="R33" s="71"/>
      <c r="S33" s="61" t="str">
        <f t="shared" si="9"/>
        <v>20</v>
      </c>
      <c r="T33" s="64" t="str">
        <f t="shared" si="10"/>
        <v>20</v>
      </c>
      <c r="U33" s="65">
        <f t="shared" si="11"/>
        <v>10</v>
      </c>
      <c r="V33" s="53">
        <f t="shared" si="0"/>
        <v>6</v>
      </c>
    </row>
    <row r="34" spans="1:22" ht="13.5" thickBot="1">
      <c r="A34" s="76">
        <v>26</v>
      </c>
      <c r="B34" s="100"/>
      <c r="C34" s="23"/>
      <c r="D34" s="56"/>
      <c r="E34" s="57"/>
      <c r="F34" s="55">
        <f t="shared" si="1"/>
        <v>0</v>
      </c>
      <c r="G34" s="56"/>
      <c r="H34" s="71"/>
      <c r="I34" s="58" t="b">
        <f t="shared" si="2"/>
        <v>0</v>
      </c>
      <c r="J34" s="59" t="b">
        <f t="shared" si="3"/>
        <v>0</v>
      </c>
      <c r="K34" s="59">
        <f t="shared" si="4"/>
        <v>0</v>
      </c>
      <c r="L34" s="60">
        <f t="shared" si="5"/>
        <v>0</v>
      </c>
      <c r="M34" s="56"/>
      <c r="N34" s="61">
        <f t="shared" si="6"/>
        <v>30</v>
      </c>
      <c r="O34" s="62">
        <f t="shared" si="7"/>
        <v>20</v>
      </c>
      <c r="P34" s="56"/>
      <c r="Q34" s="63">
        <f t="shared" si="8"/>
        <v>10</v>
      </c>
      <c r="R34" s="71"/>
      <c r="S34" s="61" t="str">
        <f t="shared" si="9"/>
        <v>20</v>
      </c>
      <c r="T34" s="64" t="str">
        <f t="shared" si="10"/>
        <v>20</v>
      </c>
      <c r="U34" s="65">
        <f t="shared" si="11"/>
        <v>10</v>
      </c>
      <c r="V34" s="53">
        <f t="shared" si="0"/>
        <v>6</v>
      </c>
    </row>
    <row r="35" spans="1:22" ht="13.5" thickBot="1">
      <c r="A35" s="76">
        <v>27</v>
      </c>
      <c r="B35" s="102"/>
      <c r="C35" s="80"/>
      <c r="D35" s="81"/>
      <c r="E35" s="81"/>
      <c r="F35" s="55">
        <f t="shared" si="1"/>
        <v>0</v>
      </c>
      <c r="G35" s="81"/>
      <c r="H35" s="81"/>
      <c r="I35" s="58" t="b">
        <f t="shared" si="2"/>
        <v>0</v>
      </c>
      <c r="J35" s="59" t="b">
        <f t="shared" si="3"/>
        <v>0</v>
      </c>
      <c r="K35" s="59">
        <f t="shared" si="4"/>
        <v>0</v>
      </c>
      <c r="L35" s="60">
        <f t="shared" si="5"/>
        <v>0</v>
      </c>
      <c r="M35" s="81"/>
      <c r="N35" s="61">
        <f t="shared" si="6"/>
        <v>30</v>
      </c>
      <c r="O35" s="62">
        <f t="shared" si="7"/>
        <v>20</v>
      </c>
      <c r="P35" s="81"/>
      <c r="Q35" s="63">
        <f t="shared" si="8"/>
        <v>10</v>
      </c>
      <c r="R35" s="81"/>
      <c r="S35" s="61" t="str">
        <f t="shared" si="9"/>
        <v>20</v>
      </c>
      <c r="T35" s="64" t="str">
        <f t="shared" si="10"/>
        <v>20</v>
      </c>
      <c r="U35" s="65">
        <f t="shared" si="11"/>
        <v>10</v>
      </c>
      <c r="V35" s="53">
        <f t="shared" si="0"/>
        <v>6</v>
      </c>
    </row>
    <row r="36" spans="1:22" ht="14.25" thickBot="1">
      <c r="A36" s="77">
        <v>28</v>
      </c>
      <c r="B36" s="103"/>
      <c r="C36" s="82"/>
      <c r="D36" s="83"/>
      <c r="E36" s="83"/>
      <c r="F36" s="55">
        <f t="shared" si="1"/>
        <v>0</v>
      </c>
      <c r="G36" s="83"/>
      <c r="H36" s="83"/>
      <c r="I36" s="58" t="b">
        <f t="shared" si="2"/>
        <v>0</v>
      </c>
      <c r="J36" s="59" t="b">
        <f t="shared" si="3"/>
        <v>0</v>
      </c>
      <c r="K36" s="59">
        <f t="shared" si="4"/>
        <v>0</v>
      </c>
      <c r="L36" s="60">
        <f t="shared" si="5"/>
        <v>0</v>
      </c>
      <c r="M36" s="83"/>
      <c r="N36" s="61">
        <f t="shared" si="6"/>
        <v>30</v>
      </c>
      <c r="O36" s="62">
        <f t="shared" si="7"/>
        <v>20</v>
      </c>
      <c r="P36" s="83"/>
      <c r="Q36" s="63">
        <f t="shared" si="8"/>
        <v>10</v>
      </c>
      <c r="R36" s="83"/>
      <c r="S36" s="61" t="str">
        <f t="shared" si="9"/>
        <v>20</v>
      </c>
      <c r="T36" s="64" t="str">
        <f t="shared" si="10"/>
        <v>20</v>
      </c>
      <c r="U36" s="65">
        <f t="shared" si="11"/>
        <v>10</v>
      </c>
      <c r="V36" s="53">
        <f t="shared" si="0"/>
        <v>6</v>
      </c>
    </row>
    <row r="37" spans="1:22" ht="14.25" thickBot="1">
      <c r="A37" s="77">
        <v>29</v>
      </c>
      <c r="B37" s="103"/>
      <c r="C37" s="82"/>
      <c r="D37" s="83"/>
      <c r="E37" s="83"/>
      <c r="F37" s="55">
        <f t="shared" si="1"/>
        <v>0</v>
      </c>
      <c r="G37" s="83"/>
      <c r="H37" s="83"/>
      <c r="I37" s="58" t="b">
        <f t="shared" si="2"/>
        <v>0</v>
      </c>
      <c r="J37" s="59" t="b">
        <f t="shared" si="3"/>
        <v>0</v>
      </c>
      <c r="K37" s="59">
        <f t="shared" si="4"/>
        <v>0</v>
      </c>
      <c r="L37" s="60">
        <f t="shared" si="5"/>
        <v>0</v>
      </c>
      <c r="M37" s="83"/>
      <c r="N37" s="61">
        <f t="shared" si="6"/>
        <v>30</v>
      </c>
      <c r="O37" s="62">
        <f t="shared" si="7"/>
        <v>20</v>
      </c>
      <c r="P37" s="83"/>
      <c r="Q37" s="63">
        <f t="shared" si="8"/>
        <v>10</v>
      </c>
      <c r="R37" s="83"/>
      <c r="S37" s="61" t="str">
        <f t="shared" si="9"/>
        <v>20</v>
      </c>
      <c r="T37" s="64" t="str">
        <f t="shared" si="10"/>
        <v>20</v>
      </c>
      <c r="U37" s="65">
        <f t="shared" si="11"/>
        <v>10</v>
      </c>
      <c r="V37" s="53">
        <f t="shared" si="0"/>
        <v>6</v>
      </c>
    </row>
    <row r="38" spans="1:22" ht="14.25" thickBot="1">
      <c r="A38" s="78">
        <v>30</v>
      </c>
      <c r="B38" s="104"/>
      <c r="C38" s="84"/>
      <c r="D38" s="85"/>
      <c r="E38" s="85"/>
      <c r="F38" s="86">
        <f t="shared" si="1"/>
        <v>0</v>
      </c>
      <c r="G38" s="85"/>
      <c r="H38" s="85"/>
      <c r="I38" s="87" t="b">
        <f t="shared" si="2"/>
        <v>0</v>
      </c>
      <c r="J38" s="88" t="b">
        <f t="shared" si="3"/>
        <v>0</v>
      </c>
      <c r="K38" s="88">
        <f t="shared" si="4"/>
        <v>0</v>
      </c>
      <c r="L38" s="89">
        <f t="shared" si="5"/>
        <v>0</v>
      </c>
      <c r="M38" s="85"/>
      <c r="N38" s="90">
        <f t="shared" si="6"/>
        <v>30</v>
      </c>
      <c r="O38" s="91">
        <f t="shared" si="7"/>
        <v>20</v>
      </c>
      <c r="P38" s="85"/>
      <c r="Q38" s="92">
        <f t="shared" si="8"/>
        <v>10</v>
      </c>
      <c r="R38" s="85"/>
      <c r="S38" s="90" t="str">
        <f t="shared" si="9"/>
        <v>20</v>
      </c>
      <c r="T38" s="93" t="str">
        <f>IF(R38&lt;=6,"20",IF(R38&lt;=6.6,"19",IF(R38&lt;=7,"18",IF(R38&lt;=7.4,"17",IF(R38&lt;=7.8,"16",IF(R38&lt;=8,"15",IF(R38&gt;8,"14")))))))</f>
        <v>20</v>
      </c>
      <c r="U38" s="94">
        <f t="shared" si="11"/>
        <v>10</v>
      </c>
      <c r="V38" s="95">
        <f t="shared" si="0"/>
        <v>6</v>
      </c>
    </row>
    <row r="39" ht="13.5" thickTop="1"/>
    <row r="41" spans="2:23" ht="13.5">
      <c r="B41" s="96" t="s">
        <v>43</v>
      </c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9"/>
      <c r="W41" s="98"/>
    </row>
    <row r="42" spans="2:23" ht="13.5">
      <c r="B42" s="97" t="s">
        <v>46</v>
      </c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/>
      <c r="W42" s="98"/>
    </row>
    <row r="43" ht="13.5">
      <c r="B43" s="97" t="s">
        <v>47</v>
      </c>
    </row>
    <row r="44" ht="13.5">
      <c r="B44" s="97" t="s">
        <v>48</v>
      </c>
    </row>
  </sheetData>
  <sheetProtection password="DDAA" sheet="1" objects="1" scenarios="1" selectLockedCells="1"/>
  <mergeCells count="18">
    <mergeCell ref="A1:V1"/>
    <mergeCell ref="M7:O7"/>
    <mergeCell ref="R6:U6"/>
    <mergeCell ref="M6:Q6"/>
    <mergeCell ref="D6:L6"/>
    <mergeCell ref="D5:L5"/>
    <mergeCell ref="M5:Q5"/>
    <mergeCell ref="R7:T7"/>
    <mergeCell ref="R5:U5"/>
    <mergeCell ref="D7:F7"/>
    <mergeCell ref="V7:V8"/>
    <mergeCell ref="L7:L8"/>
    <mergeCell ref="Q7:Q8"/>
    <mergeCell ref="U7:U8"/>
    <mergeCell ref="J2:K2"/>
    <mergeCell ref="G7:K7"/>
    <mergeCell ref="J3:L3"/>
    <mergeCell ref="C3:E3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Θεοδώρου Ι. Χρήστος</Manager>
  <Company>Underwater Video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Φόρμα Βαθμολόγησης στη Φυσική Αγωγή</dc:title>
  <dc:subject>Κατάσταση Βαθμολογίας 1ου τριμήνου _ΤΑΞΗ Ά ΓΥΜΝΑΣΙΟΥ</dc:subject>
  <dc:creator>Θεοδώρου Ι. Χρήστος</dc:creator>
  <cp:keywords>Φυσική Αγωγή</cp:keywords>
  <dc:description>Εργαλείο για την εύκολη εξαγωγή βαθμολόγησης των μαθητών στη Φυσική Αγωγή με βάση τις οδηγίες του αναλυτικού πτογράμματος του Υ.Π.Ε.Π.Θ.</dc:description>
  <cp:lastModifiedBy>A</cp:lastModifiedBy>
  <cp:lastPrinted>2005-09-22T17:15:24Z</cp:lastPrinted>
  <dcterms:created xsi:type="dcterms:W3CDTF">2004-12-13T09:21:17Z</dcterms:created>
  <dcterms:modified xsi:type="dcterms:W3CDTF">2008-10-21T19:51:27Z</dcterms:modified>
  <cp:category>Software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Εκδότης">
    <vt:lpwstr>ΘΕΟΔΩΡΟΥ Ι. ΧΡΗΣΤΟΣ</vt:lpwstr>
  </property>
  <property fmtid="{D5CDD505-2E9C-101B-9397-08002B2CF9AE}" pid="3" name="e-mail: ">
    <vt:lpwstr>karolosdiver@yahoo.gr</vt:lpwstr>
  </property>
</Properties>
</file>