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35" activeTab="0"/>
  </bookViews>
  <sheets>
    <sheet name="ΜΗΧΑΝΙΚΑ ΚΥΜΑΤΑ" sheetId="1" r:id="rId1"/>
    <sheet name="ΣΥΜΒΟΛΗ 2 ΚΥΜΑΤΩΝ" sheetId="2" r:id="rId2"/>
    <sheet name="στιγμιότυπα ΣΤΑΣΙΜΟΥ (δώσε t)" sheetId="3" r:id="rId3"/>
  </sheets>
  <definedNames/>
  <calcPr fullCalcOnLoad="1"/>
</workbook>
</file>

<file path=xl/sharedStrings.xml><?xml version="1.0" encoding="utf-8"?>
<sst xmlns="http://schemas.openxmlformats.org/spreadsheetml/2006/main" count="177" uniqueCount="52">
  <si>
    <t>Δώσε Τ:</t>
  </si>
  <si>
    <t>Δώσε λ:</t>
  </si>
  <si>
    <t>Δώσε Α:</t>
  </si>
  <si>
    <t>σε m</t>
  </si>
  <si>
    <t>σε s</t>
  </si>
  <si>
    <t>m</t>
  </si>
  <si>
    <t>υ=</t>
  </si>
  <si>
    <t>m/s</t>
  </si>
  <si>
    <t>Δώσε t:</t>
  </si>
  <si>
    <t>s</t>
  </si>
  <si>
    <t>y1</t>
  </si>
  <si>
    <t>y2</t>
  </si>
  <si>
    <t>y=y1+y2</t>
  </si>
  <si>
    <t>Δώσε x:</t>
  </si>
  <si>
    <t>ω=</t>
  </si>
  <si>
    <t>rad/s</t>
  </si>
  <si>
    <t>x</t>
  </si>
  <si>
    <t>ΜΗΧΑΝΙΚΑ ΚΥΜΑΤΑ</t>
  </si>
  <si>
    <t>ΔΕΔΟΜΕΝΑ ΚΥΜΑΤΟΣ</t>
  </si>
  <si>
    <t>υmax=</t>
  </si>
  <si>
    <r>
      <t>ΔΕΔΟΜΕΝΑ ΣΗΜΕΙΟΥ Μ</t>
    </r>
    <r>
      <rPr>
        <sz val="10"/>
        <color indexed="10"/>
        <rFont val="Arial"/>
        <family val="2"/>
      </rPr>
      <t xml:space="preserve"> (που απέχει x από την πηγή του κύματος)</t>
    </r>
  </si>
  <si>
    <t>το κύμα y φτάνει στο σημείο Μ σε χρόνο t1=</t>
  </si>
  <si>
    <t>Τη χρονική στιγμή t θα έχει απομάκρυνση yΜ=</t>
  </si>
  <si>
    <t>amax=</t>
  </si>
  <si>
    <t>m/s2</t>
  </si>
  <si>
    <t>Δώσε ω:</t>
  </si>
  <si>
    <t>σε rad/s</t>
  </si>
  <si>
    <t>Δώσε υ:</t>
  </si>
  <si>
    <t>σε m/s</t>
  </si>
  <si>
    <t>T=</t>
  </si>
  <si>
    <t>λ=</t>
  </si>
  <si>
    <t xml:space="preserve">m </t>
  </si>
  <si>
    <t>Δώσε T:</t>
  </si>
  <si>
    <t>Δώσε υmax:</t>
  </si>
  <si>
    <t>Α=</t>
  </si>
  <si>
    <t>y = Α * ημ 2π (t/T - x/λ)</t>
  </si>
  <si>
    <t>Δώσε amax:</t>
  </si>
  <si>
    <t>σε m/s2</t>
  </si>
  <si>
    <t>u=</t>
  </si>
  <si>
    <t>δώσε Α:</t>
  </si>
  <si>
    <t>δώσε Τ:</t>
  </si>
  <si>
    <t>δώσε λ:</t>
  </si>
  <si>
    <t>δώσε x1:</t>
  </si>
  <si>
    <t>δώσε t:</t>
  </si>
  <si>
    <t>φτάνει στο x1:</t>
  </si>
  <si>
    <t>μέχρι 2,5</t>
  </si>
  <si>
    <t>y=2A*συν(2πx/λ)*ημ(2πt/T)</t>
  </si>
  <si>
    <t xml:space="preserve">Πληκτρολογείτε τιμές </t>
  </si>
  <si>
    <t xml:space="preserve">ΜΟΝΟ μέσα στα </t>
  </si>
  <si>
    <t>κίτρινα κελιά</t>
  </si>
  <si>
    <t>Δημήτρης Ρόρρης, ΠΕ04.01</t>
  </si>
  <si>
    <t>πράσινα ή στα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</si>
</sst>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17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5" xfId="0" applyFont="1" applyBorder="1" applyAlignment="1">
      <alignment/>
    </xf>
    <xf numFmtId="0" fontId="0" fillId="0" borderId="18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0" xfId="0" applyFont="1" applyBorder="1" applyAlignment="1">
      <alignment/>
    </xf>
    <xf numFmtId="0" fontId="1" fillId="34" borderId="1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2" fillId="0" borderId="0" xfId="0" applyFont="1" applyAlignment="1">
      <alignment/>
    </xf>
    <xf numFmtId="0" fontId="0" fillId="36" borderId="10" xfId="0" applyFill="1" applyBorder="1" applyAlignment="1" applyProtection="1">
      <alignment/>
      <protection locked="0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36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6"/>
          <c:w val="0.8725"/>
          <c:h val="0.94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'ΣΥΜΒΟΛΗ 2 ΚΥΜΑΤΩΝ'!$B$7</c:f>
              <c:strCache>
                <c:ptCount val="1"/>
                <c:pt idx="0">
                  <c:v>y1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'ΣΥΜΒΟΛΗ 2 ΚΥΜΑΤΩΝ'!$A$8:$A$48</c:f>
              <c:numCache/>
            </c:numRef>
          </c:xVal>
          <c:yVal>
            <c:numRef>
              <c:f>'ΣΥΜΒΟΛΗ 2 ΚΥΜΑΤΩΝ'!$B$8:$B$48</c:f>
              <c:numCache/>
            </c:numRef>
          </c:yVal>
          <c:smooth val="1"/>
        </c:ser>
        <c:ser>
          <c:idx val="1"/>
          <c:order val="1"/>
          <c:tx>
            <c:strRef>
              <c:f>'ΣΥΜΒΟΛΗ 2 ΚΥΜΑΤΩΝ'!$C$7</c:f>
              <c:strCache>
                <c:ptCount val="1"/>
                <c:pt idx="0">
                  <c:v>y2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'ΣΥΜΒΟΛΗ 2 ΚΥΜΑΤΩΝ'!$A$8:$A$48</c:f>
              <c:numCache/>
            </c:numRef>
          </c:xVal>
          <c:yVal>
            <c:numRef>
              <c:f>'ΣΥΜΒΟΛΗ 2 ΚΥΜΑΤΩΝ'!$C$8:$C$48</c:f>
              <c:numCache/>
            </c:numRef>
          </c:yVal>
          <c:smooth val="1"/>
        </c:ser>
        <c:axId val="34610180"/>
        <c:axId val="43056165"/>
      </c:scatterChart>
      <c:valAx>
        <c:axId val="34610180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56165"/>
        <c:crosses val="autoZero"/>
        <c:crossBetween val="midCat"/>
        <c:dispUnits/>
      </c:valAx>
      <c:valAx>
        <c:axId val="430561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101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5"/>
          <c:y val="0.44425"/>
          <c:w val="0.087"/>
          <c:h val="0.1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5"/>
          <c:y val="0.12475"/>
          <c:w val="0.86675"/>
          <c:h val="0.84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'ΣΥΜΒΟΛΗ 2 ΚΥΜΑΤΩΝ'!$D$7</c:f>
              <c:strCache>
                <c:ptCount val="1"/>
                <c:pt idx="0">
                  <c:v>y=y1+y2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'ΣΥΜΒΟΛΗ 2 ΚΥΜΑΤΩΝ'!$A$8:$A$48</c:f>
              <c:numCache/>
            </c:numRef>
          </c:xVal>
          <c:yVal>
            <c:numRef>
              <c:f>'ΣΥΜΒΟΛΗ 2 ΚΥΜΑΤΩΝ'!$D$8:$D$48</c:f>
              <c:numCache/>
            </c:numRef>
          </c:yVal>
          <c:smooth val="1"/>
        </c:ser>
        <c:axId val="51961166"/>
        <c:axId val="64997311"/>
      </c:scatterChart>
      <c:valAx>
        <c:axId val="51961166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97311"/>
        <c:crosses val="autoZero"/>
        <c:crossBetween val="midCat"/>
        <c:dispUnits/>
        <c:majorUnit val="1"/>
      </c:valAx>
      <c:valAx>
        <c:axId val="649973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611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45"/>
          <c:y val="0.522"/>
          <c:w val="0.07875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5"/>
          <c:y val="0.12475"/>
          <c:w val="0.96725"/>
          <c:h val="0.78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'στιγμιότυπα ΣΤΑΣΙΜΟΥ (δώσε t)'!$B$5</c:f>
              <c:strCache>
                <c:ptCount val="1"/>
                <c:pt idx="0">
                  <c:v>y=2A*συν(2πx/λ)*ημ(2πt/T)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'στιγμιότυπα ΣΤΑΣΙΜΟΥ (δώσε t)'!$A$6:$A$56</c:f>
              <c:numCache/>
            </c:numRef>
          </c:xVal>
          <c:yVal>
            <c:numRef>
              <c:f>'στιγμιότυπα ΣΤΑΣΙΜΟΥ (δώσε t)'!$B$6:$B$56</c:f>
              <c:numCache/>
            </c:numRef>
          </c:yVal>
          <c:smooth val="1"/>
        </c:ser>
        <c:axId val="48104888"/>
        <c:axId val="30290809"/>
      </c:scatterChart>
      <c:valAx>
        <c:axId val="48104888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90809"/>
        <c:crosses val="autoZero"/>
        <c:crossBetween val="midCat"/>
        <c:dispUnits/>
      </c:valAx>
      <c:valAx>
        <c:axId val="30290809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048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0</xdr:row>
      <xdr:rowOff>19050</xdr:rowOff>
    </xdr:from>
    <xdr:to>
      <xdr:col>14</xdr:col>
      <xdr:colOff>276225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3724275" y="19050"/>
        <a:ext cx="58864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23</xdr:row>
      <xdr:rowOff>114300</xdr:rowOff>
    </xdr:from>
    <xdr:to>
      <xdr:col>14</xdr:col>
      <xdr:colOff>285750</xdr:colOff>
      <xdr:row>46</xdr:row>
      <xdr:rowOff>142875</xdr:rowOff>
    </xdr:to>
    <xdr:graphicFrame>
      <xdr:nvGraphicFramePr>
        <xdr:cNvPr id="2" name="Chart 2"/>
        <xdr:cNvGraphicFramePr/>
      </xdr:nvGraphicFramePr>
      <xdr:xfrm>
        <a:off x="3733800" y="3838575"/>
        <a:ext cx="5886450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504825</xdr:colOff>
      <xdr:row>48</xdr:row>
      <xdr:rowOff>0</xdr:rowOff>
    </xdr:from>
    <xdr:to>
      <xdr:col>14</xdr:col>
      <xdr:colOff>285750</xdr:colOff>
      <xdr:row>54</xdr:row>
      <xdr:rowOff>0</xdr:rowOff>
    </xdr:to>
    <xdr:pic>
      <xdr:nvPicPr>
        <xdr:cNvPr id="3" name="Picture 3" descr="LOGO MOY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7772400"/>
          <a:ext cx="58769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5</xdr:row>
      <xdr:rowOff>142875</xdr:rowOff>
    </xdr:from>
    <xdr:to>
      <xdr:col>13</xdr:col>
      <xdr:colOff>495300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2533650" y="952500"/>
        <a:ext cx="58864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0</xdr:colOff>
      <xdr:row>30</xdr:row>
      <xdr:rowOff>152400</xdr:rowOff>
    </xdr:from>
    <xdr:to>
      <xdr:col>13</xdr:col>
      <xdr:colOff>504825</xdr:colOff>
      <xdr:row>37</xdr:row>
      <xdr:rowOff>9525</xdr:rowOff>
    </xdr:to>
    <xdr:pic>
      <xdr:nvPicPr>
        <xdr:cNvPr id="2" name="Picture 2" descr="LOGO MO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5010150"/>
          <a:ext cx="5991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S65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22.421875" style="0" customWidth="1"/>
    <col min="3" max="3" width="11.28125" style="0" customWidth="1"/>
    <col min="10" max="10" width="13.421875" style="0" customWidth="1"/>
    <col min="11" max="11" width="12.28125" style="0" customWidth="1"/>
    <col min="12" max="12" width="4.421875" style="0" customWidth="1"/>
    <col min="14" max="14" width="5.28125" style="0" customWidth="1"/>
    <col min="15" max="15" width="7.57421875" style="0" customWidth="1"/>
    <col min="16" max="16" width="6.421875" style="0" customWidth="1"/>
    <col min="17" max="17" width="2.57421875" style="0" bestFit="1" customWidth="1"/>
  </cols>
  <sheetData>
    <row r="1" ht="13.5" thickBot="1">
      <c r="A1" s="27" t="s">
        <v>17</v>
      </c>
    </row>
    <row r="2" spans="1:17" ht="12.75">
      <c r="A2" s="21"/>
      <c r="C2" s="17" t="s">
        <v>18</v>
      </c>
      <c r="D2" s="2"/>
      <c r="E2" s="3"/>
      <c r="G2" s="17" t="s">
        <v>20</v>
      </c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>
      <c r="A3" s="26" t="s">
        <v>35</v>
      </c>
      <c r="C3" s="7" t="s">
        <v>2</v>
      </c>
      <c r="D3" s="35">
        <v>0.5</v>
      </c>
      <c r="E3" s="16" t="s">
        <v>3</v>
      </c>
      <c r="G3" s="7" t="s">
        <v>13</v>
      </c>
      <c r="H3" s="6">
        <v>6</v>
      </c>
      <c r="I3" s="1" t="s">
        <v>3</v>
      </c>
      <c r="J3" s="8"/>
      <c r="K3" s="9" t="s">
        <v>21</v>
      </c>
      <c r="L3" s="9"/>
      <c r="M3" s="9"/>
      <c r="N3" s="8"/>
      <c r="O3" s="8"/>
      <c r="P3" s="10">
        <f>H3/D7</f>
        <v>4</v>
      </c>
      <c r="Q3" s="11" t="s">
        <v>9</v>
      </c>
    </row>
    <row r="4" spans="1:17" ht="12.75">
      <c r="A4" s="8"/>
      <c r="C4" s="7" t="s">
        <v>0</v>
      </c>
      <c r="D4" s="35">
        <v>2</v>
      </c>
      <c r="E4" s="16" t="s">
        <v>4</v>
      </c>
      <c r="G4" s="20"/>
      <c r="H4" s="19"/>
      <c r="I4" s="18"/>
      <c r="J4" s="8"/>
      <c r="K4" s="9"/>
      <c r="L4" s="9"/>
      <c r="M4" s="9"/>
      <c r="N4" s="8"/>
      <c r="O4" s="8"/>
      <c r="P4" s="10"/>
      <c r="Q4" s="11"/>
    </row>
    <row r="5" spans="1:17" ht="12.75">
      <c r="A5" s="8"/>
      <c r="C5" s="7" t="s">
        <v>1</v>
      </c>
      <c r="D5" s="35">
        <v>3</v>
      </c>
      <c r="E5" s="16" t="s">
        <v>3</v>
      </c>
      <c r="F5" s="8"/>
      <c r="G5" s="22" t="s">
        <v>8</v>
      </c>
      <c r="H5" s="6">
        <v>3.5</v>
      </c>
      <c r="I5" s="1" t="s">
        <v>9</v>
      </c>
      <c r="J5" s="8"/>
      <c r="K5" s="8"/>
      <c r="L5" s="8"/>
      <c r="M5" s="8"/>
      <c r="N5" s="8"/>
      <c r="O5" s="8"/>
      <c r="P5" s="8"/>
      <c r="Q5" s="13"/>
    </row>
    <row r="6" spans="1:17" ht="12.75">
      <c r="A6" s="10" t="s">
        <v>47</v>
      </c>
      <c r="C6" s="12"/>
      <c r="D6" s="8"/>
      <c r="E6" s="13"/>
      <c r="F6" s="8"/>
      <c r="G6" s="36" t="s">
        <v>22</v>
      </c>
      <c r="H6" s="37"/>
      <c r="I6" s="37"/>
      <c r="J6" s="37"/>
      <c r="K6" s="25">
        <f>D3*SIN(2*PI()*(H5/D4-H3/D5))</f>
        <v>-0.5</v>
      </c>
      <c r="L6" s="8" t="s">
        <v>5</v>
      </c>
      <c r="M6" s="25" t="str">
        <f>IF(H5&lt;P3,"ΔΕΝ ΕΧΕΙ ΦΤΑΣΕΙ ΑΚΟΜΑ!","ΟΚ")</f>
        <v>ΔΕΝ ΕΧΕΙ ΦΤΑΣΕΙ ΑΚΟΜΑ!</v>
      </c>
      <c r="N6" s="8"/>
      <c r="O6" s="8"/>
      <c r="P6" s="8"/>
      <c r="Q6" s="13"/>
    </row>
    <row r="7" spans="1:17" ht="13.5" thickBot="1">
      <c r="A7" s="10" t="s">
        <v>48</v>
      </c>
      <c r="C7" s="12" t="s">
        <v>6</v>
      </c>
      <c r="D7" s="8">
        <f>D5/D4</f>
        <v>1.5</v>
      </c>
      <c r="E7" s="13" t="s">
        <v>7</v>
      </c>
      <c r="F7" s="8"/>
      <c r="G7" s="23"/>
      <c r="H7" s="24"/>
      <c r="I7" s="24"/>
      <c r="J7" s="24"/>
      <c r="K7" s="4"/>
      <c r="L7" s="4"/>
      <c r="M7" s="4"/>
      <c r="N7" s="4"/>
      <c r="O7" s="4"/>
      <c r="P7" s="4"/>
      <c r="Q7" s="5"/>
    </row>
    <row r="8" spans="1:19" ht="12.75">
      <c r="A8" s="38" t="s">
        <v>51</v>
      </c>
      <c r="C8" s="12" t="s">
        <v>14</v>
      </c>
      <c r="D8" s="8">
        <f>2*PI()/D4</f>
        <v>3.141592653589793</v>
      </c>
      <c r="E8" s="13" t="s">
        <v>15</v>
      </c>
      <c r="F8" s="8"/>
      <c r="G8" s="14"/>
      <c r="H8" s="14"/>
      <c r="I8" s="14"/>
      <c r="J8" s="14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39" t="s">
        <v>49</v>
      </c>
      <c r="C9" s="12" t="s">
        <v>19</v>
      </c>
      <c r="D9" s="8">
        <f>D8*D3</f>
        <v>1.5707963267948966</v>
      </c>
      <c r="E9" s="13" t="s">
        <v>7</v>
      </c>
      <c r="F9" s="8"/>
      <c r="L9" s="8"/>
      <c r="M9" s="8"/>
      <c r="N9" s="8"/>
      <c r="O9" s="8"/>
      <c r="P9" s="8"/>
      <c r="Q9" s="8"/>
      <c r="R9" s="8"/>
      <c r="S9" s="8"/>
    </row>
    <row r="10" spans="2:19" ht="13.5" thickBot="1">
      <c r="B10" s="8"/>
      <c r="C10" s="15" t="s">
        <v>23</v>
      </c>
      <c r="D10" s="4">
        <f>D8^2*D3</f>
        <v>4.934802200544679</v>
      </c>
      <c r="E10" s="5" t="s">
        <v>24</v>
      </c>
      <c r="F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34" t="s">
        <v>50</v>
      </c>
      <c r="B11" s="8"/>
      <c r="C11" s="8"/>
      <c r="D11" s="8"/>
      <c r="E11" s="8"/>
      <c r="F11" s="8"/>
      <c r="L11" s="8"/>
      <c r="M11" s="8"/>
      <c r="N11" s="8"/>
      <c r="O11" s="8"/>
      <c r="P11" s="8"/>
      <c r="Q11" s="8"/>
      <c r="R11" s="8"/>
      <c r="S11" s="8"/>
    </row>
    <row r="12" ht="13.5" thickBot="1"/>
    <row r="13" spans="3:17" ht="12.75">
      <c r="C13" s="17" t="s">
        <v>18</v>
      </c>
      <c r="D13" s="2"/>
      <c r="E13" s="3"/>
      <c r="G13" s="17" t="s">
        <v>20</v>
      </c>
      <c r="H13" s="2"/>
      <c r="I13" s="2"/>
      <c r="J13" s="2"/>
      <c r="K13" s="2"/>
      <c r="L13" s="2"/>
      <c r="M13" s="2"/>
      <c r="N13" s="2"/>
      <c r="O13" s="2"/>
      <c r="P13" s="2"/>
      <c r="Q13" s="3"/>
    </row>
    <row r="14" spans="3:17" ht="12.75">
      <c r="C14" s="7" t="s">
        <v>2</v>
      </c>
      <c r="D14" s="35">
        <v>2</v>
      </c>
      <c r="E14" s="16" t="s">
        <v>3</v>
      </c>
      <c r="G14" s="7" t="s">
        <v>13</v>
      </c>
      <c r="H14" s="6">
        <v>2</v>
      </c>
      <c r="I14" s="1" t="s">
        <v>3</v>
      </c>
      <c r="J14" s="8"/>
      <c r="K14" s="9" t="s">
        <v>21</v>
      </c>
      <c r="L14" s="9"/>
      <c r="M14" s="9"/>
      <c r="N14" s="8"/>
      <c r="O14" s="8"/>
      <c r="P14" s="10">
        <f>H14/D16</f>
        <v>4</v>
      </c>
      <c r="Q14" s="11" t="s">
        <v>9</v>
      </c>
    </row>
    <row r="15" spans="3:17" ht="12.75">
      <c r="C15" s="7" t="s">
        <v>25</v>
      </c>
      <c r="D15" s="35">
        <v>1.047198</v>
      </c>
      <c r="E15" s="16" t="s">
        <v>26</v>
      </c>
      <c r="G15" s="20"/>
      <c r="H15" s="19"/>
      <c r="I15" s="18"/>
      <c r="J15" s="8"/>
      <c r="K15" s="9"/>
      <c r="L15" s="9"/>
      <c r="M15" s="9"/>
      <c r="N15" s="8"/>
      <c r="O15" s="8"/>
      <c r="P15" s="10"/>
      <c r="Q15" s="11"/>
    </row>
    <row r="16" spans="3:17" ht="12.75">
      <c r="C16" s="7" t="s">
        <v>27</v>
      </c>
      <c r="D16" s="35">
        <v>0.5</v>
      </c>
      <c r="E16" s="16" t="s">
        <v>28</v>
      </c>
      <c r="G16" s="22" t="s">
        <v>8</v>
      </c>
      <c r="H16" s="6">
        <v>0.7</v>
      </c>
      <c r="I16" s="1" t="s">
        <v>9</v>
      </c>
      <c r="J16" s="8"/>
      <c r="K16" s="8"/>
      <c r="L16" s="8"/>
      <c r="M16" s="8"/>
      <c r="N16" s="8"/>
      <c r="O16" s="8"/>
      <c r="P16" s="8"/>
      <c r="Q16" s="13"/>
    </row>
    <row r="17" spans="3:17" ht="12.75">
      <c r="C17" s="12"/>
      <c r="D17" s="8"/>
      <c r="E17" s="13"/>
      <c r="G17" s="36" t="s">
        <v>22</v>
      </c>
      <c r="H17" s="37"/>
      <c r="I17" s="37"/>
      <c r="J17" s="37"/>
      <c r="K17" s="25">
        <f>D14*SIN(2*PI()*(H16/D18-H14/D19))</f>
        <v>0.6180368058760584</v>
      </c>
      <c r="L17" s="8" t="s">
        <v>5</v>
      </c>
      <c r="M17" s="25" t="str">
        <f>IF(H16&lt;P14,"ΔΕΝ ΕΧΕΙ ΦΤΑΣΕΙ ΑΚΟΜΑ!","ΟΚ")</f>
        <v>ΔΕΝ ΕΧΕΙ ΦΤΑΣΕΙ ΑΚΟΜΑ!</v>
      </c>
      <c r="N17" s="8"/>
      <c r="O17" s="8"/>
      <c r="P17" s="8"/>
      <c r="Q17" s="13"/>
    </row>
    <row r="18" spans="3:17" ht="13.5" thickBot="1">
      <c r="C18" s="12" t="s">
        <v>29</v>
      </c>
      <c r="D18" s="8">
        <f>2*PI()/D15</f>
        <v>5.999997428547023</v>
      </c>
      <c r="E18" s="13" t="s">
        <v>9</v>
      </c>
      <c r="G18" s="23"/>
      <c r="H18" s="24"/>
      <c r="I18" s="24"/>
      <c r="J18" s="24"/>
      <c r="K18" s="4"/>
      <c r="L18" s="4"/>
      <c r="M18" s="4"/>
      <c r="N18" s="4"/>
      <c r="O18" s="4"/>
      <c r="P18" s="4"/>
      <c r="Q18" s="5"/>
    </row>
    <row r="19" spans="3:5" ht="12.75">
      <c r="C19" s="12" t="s">
        <v>30</v>
      </c>
      <c r="D19" s="8">
        <f>D16*D18</f>
        <v>2.9999987142735116</v>
      </c>
      <c r="E19" s="13" t="s">
        <v>31</v>
      </c>
    </row>
    <row r="20" spans="3:5" ht="12.75">
      <c r="C20" s="12" t="s">
        <v>19</v>
      </c>
      <c r="D20" s="8">
        <f>D15*D14</f>
        <v>2.094396</v>
      </c>
      <c r="E20" s="13" t="s">
        <v>7</v>
      </c>
    </row>
    <row r="21" spans="3:5" ht="13.5" thickBot="1">
      <c r="C21" s="15" t="s">
        <v>23</v>
      </c>
      <c r="D21" s="4">
        <f>D15^2*D14</f>
        <v>2.1932473024080004</v>
      </c>
      <c r="E21" s="5" t="s">
        <v>24</v>
      </c>
    </row>
    <row r="23" ht="13.5" thickBot="1"/>
    <row r="24" spans="3:17" ht="12.75">
      <c r="C24" s="17" t="s">
        <v>18</v>
      </c>
      <c r="D24" s="2"/>
      <c r="E24" s="3"/>
      <c r="G24" s="17" t="s">
        <v>20</v>
      </c>
      <c r="H24" s="2"/>
      <c r="I24" s="2"/>
      <c r="J24" s="2"/>
      <c r="K24" s="2"/>
      <c r="L24" s="2"/>
      <c r="M24" s="2"/>
      <c r="N24" s="2"/>
      <c r="O24" s="2"/>
      <c r="P24" s="2"/>
      <c r="Q24" s="3"/>
    </row>
    <row r="25" spans="3:17" ht="12.75">
      <c r="C25" s="7" t="s">
        <v>2</v>
      </c>
      <c r="D25" s="35">
        <v>2</v>
      </c>
      <c r="E25" s="16" t="s">
        <v>3</v>
      </c>
      <c r="G25" s="7" t="s">
        <v>13</v>
      </c>
      <c r="H25" s="6">
        <v>2</v>
      </c>
      <c r="I25" s="1" t="s">
        <v>3</v>
      </c>
      <c r="J25" s="8"/>
      <c r="K25" s="9" t="s">
        <v>21</v>
      </c>
      <c r="L25" s="9"/>
      <c r="M25" s="9"/>
      <c r="N25" s="8"/>
      <c r="O25" s="8"/>
      <c r="P25" s="10">
        <f>H25/D27</f>
        <v>4</v>
      </c>
      <c r="Q25" s="11" t="s">
        <v>9</v>
      </c>
    </row>
    <row r="26" spans="3:17" ht="12.75">
      <c r="C26" s="7" t="s">
        <v>32</v>
      </c>
      <c r="D26" s="35">
        <v>6</v>
      </c>
      <c r="E26" s="16" t="s">
        <v>4</v>
      </c>
      <c r="G26" s="20"/>
      <c r="H26" s="19"/>
      <c r="I26" s="18"/>
      <c r="J26" s="8"/>
      <c r="K26" s="9"/>
      <c r="L26" s="9"/>
      <c r="M26" s="9"/>
      <c r="N26" s="8"/>
      <c r="O26" s="8"/>
      <c r="P26" s="10"/>
      <c r="Q26" s="11"/>
    </row>
    <row r="27" spans="3:17" ht="12.75">
      <c r="C27" s="7" t="s">
        <v>27</v>
      </c>
      <c r="D27" s="35">
        <v>0.5</v>
      </c>
      <c r="E27" s="16" t="s">
        <v>28</v>
      </c>
      <c r="G27" s="22" t="s">
        <v>8</v>
      </c>
      <c r="H27" s="6">
        <v>0.7</v>
      </c>
      <c r="I27" s="1" t="s">
        <v>9</v>
      </c>
      <c r="J27" s="8"/>
      <c r="K27" s="8"/>
      <c r="L27" s="8"/>
      <c r="M27" s="8"/>
      <c r="N27" s="8"/>
      <c r="O27" s="8"/>
      <c r="P27" s="8"/>
      <c r="Q27" s="13"/>
    </row>
    <row r="28" spans="3:17" ht="12.75">
      <c r="C28" s="12"/>
      <c r="D28" s="8"/>
      <c r="E28" s="13"/>
      <c r="G28" s="36" t="s">
        <v>22</v>
      </c>
      <c r="H28" s="37"/>
      <c r="I28" s="37"/>
      <c r="J28" s="37"/>
      <c r="K28" s="25">
        <f>D25*SIN(2*PI()*(H27/D26-H25/D30))</f>
        <v>0.6180339887498938</v>
      </c>
      <c r="L28" s="8" t="s">
        <v>5</v>
      </c>
      <c r="M28" s="25" t="str">
        <f>IF(H27&lt;P25,"ΔΕΝ ΕΧΕΙ ΦΤΑΣΕΙ ΑΚΟΜΑ!","ΟΚ")</f>
        <v>ΔΕΝ ΕΧΕΙ ΦΤΑΣΕΙ ΑΚΟΜΑ!</v>
      </c>
      <c r="N28" s="8"/>
      <c r="O28" s="8"/>
      <c r="P28" s="8"/>
      <c r="Q28" s="13"/>
    </row>
    <row r="29" spans="3:17" ht="13.5" thickBot="1">
      <c r="C29" s="12" t="s">
        <v>14</v>
      </c>
      <c r="D29" s="8">
        <f>2*PI()/D26</f>
        <v>1.0471975511965976</v>
      </c>
      <c r="E29" s="13" t="s">
        <v>15</v>
      </c>
      <c r="G29" s="23"/>
      <c r="H29" s="24"/>
      <c r="I29" s="24"/>
      <c r="J29" s="24"/>
      <c r="K29" s="4"/>
      <c r="L29" s="4"/>
      <c r="M29" s="4"/>
      <c r="N29" s="4"/>
      <c r="O29" s="4"/>
      <c r="P29" s="4"/>
      <c r="Q29" s="5"/>
    </row>
    <row r="30" spans="3:5" ht="12.75">
      <c r="C30" s="12" t="s">
        <v>30</v>
      </c>
      <c r="D30" s="8">
        <f>D27*D26</f>
        <v>3</v>
      </c>
      <c r="E30" s="13" t="s">
        <v>31</v>
      </c>
    </row>
    <row r="31" spans="3:5" ht="12.75">
      <c r="C31" s="12" t="s">
        <v>19</v>
      </c>
      <c r="D31" s="8">
        <f>D29*D25</f>
        <v>2.0943951023931953</v>
      </c>
      <c r="E31" s="13" t="s">
        <v>7</v>
      </c>
    </row>
    <row r="32" spans="3:5" ht="13.5" thickBot="1">
      <c r="C32" s="15" t="s">
        <v>23</v>
      </c>
      <c r="D32" s="4">
        <f>D29^2*D25</f>
        <v>2.1932454224643014</v>
      </c>
      <c r="E32" s="5" t="s">
        <v>24</v>
      </c>
    </row>
    <row r="34" ht="13.5" thickBot="1"/>
    <row r="35" spans="3:17" ht="12.75">
      <c r="C35" s="17" t="s">
        <v>18</v>
      </c>
      <c r="D35" s="2"/>
      <c r="E35" s="3"/>
      <c r="G35" s="17" t="s">
        <v>20</v>
      </c>
      <c r="H35" s="2"/>
      <c r="I35" s="2"/>
      <c r="J35" s="2"/>
      <c r="K35" s="2"/>
      <c r="L35" s="2"/>
      <c r="M35" s="2"/>
      <c r="N35" s="2"/>
      <c r="O35" s="2"/>
      <c r="P35" s="2"/>
      <c r="Q35" s="3"/>
    </row>
    <row r="36" spans="3:17" ht="12.75">
      <c r="C36" s="7" t="s">
        <v>33</v>
      </c>
      <c r="D36" s="35">
        <v>2.094395</v>
      </c>
      <c r="E36" s="16" t="s">
        <v>28</v>
      </c>
      <c r="G36" s="7" t="s">
        <v>13</v>
      </c>
      <c r="H36" s="6">
        <v>2</v>
      </c>
      <c r="I36" s="1" t="s">
        <v>3</v>
      </c>
      <c r="J36" s="8"/>
      <c r="K36" s="9" t="s">
        <v>21</v>
      </c>
      <c r="L36" s="9"/>
      <c r="M36" s="9"/>
      <c r="N36" s="8"/>
      <c r="O36" s="8"/>
      <c r="P36" s="10">
        <f>H36/D42</f>
        <v>4</v>
      </c>
      <c r="Q36" s="11" t="s">
        <v>9</v>
      </c>
    </row>
    <row r="37" spans="3:17" ht="12.75">
      <c r="C37" s="7" t="s">
        <v>32</v>
      </c>
      <c r="D37" s="35">
        <v>6</v>
      </c>
      <c r="E37" s="16" t="s">
        <v>4</v>
      </c>
      <c r="G37" s="20"/>
      <c r="H37" s="19"/>
      <c r="I37" s="18"/>
      <c r="J37" s="8"/>
      <c r="K37" s="9"/>
      <c r="L37" s="9"/>
      <c r="M37" s="9"/>
      <c r="N37" s="8"/>
      <c r="O37" s="8"/>
      <c r="P37" s="10"/>
      <c r="Q37" s="11"/>
    </row>
    <row r="38" spans="3:17" ht="12.75">
      <c r="C38" s="7" t="s">
        <v>1</v>
      </c>
      <c r="D38" s="35">
        <v>3</v>
      </c>
      <c r="E38" s="16" t="s">
        <v>3</v>
      </c>
      <c r="G38" s="22" t="s">
        <v>8</v>
      </c>
      <c r="H38" s="6">
        <v>0.7</v>
      </c>
      <c r="I38" s="1" t="s">
        <v>9</v>
      </c>
      <c r="J38" s="8"/>
      <c r="K38" s="8"/>
      <c r="L38" s="8"/>
      <c r="M38" s="8"/>
      <c r="N38" s="8"/>
      <c r="O38" s="8"/>
      <c r="P38" s="8"/>
      <c r="Q38" s="13"/>
    </row>
    <row r="39" spans="3:17" ht="12.75">
      <c r="C39" s="12"/>
      <c r="D39" s="8"/>
      <c r="E39" s="13"/>
      <c r="G39" s="36" t="s">
        <v>22</v>
      </c>
      <c r="H39" s="37"/>
      <c r="I39" s="37"/>
      <c r="J39" s="37"/>
      <c r="K39" s="25">
        <f>D41*SIN(2*PI()*(H38/D37-H36/D38))</f>
        <v>0.6180339585347377</v>
      </c>
      <c r="L39" s="8" t="s">
        <v>5</v>
      </c>
      <c r="M39" s="25" t="str">
        <f>IF(H38&lt;P36,"ΔΕΝ ΕΧΕΙ ΦΤΑΣΕΙ ΑΚΟΜΑ!","ΟΚ")</f>
        <v>ΔΕΝ ΕΧΕΙ ΦΤΑΣΕΙ ΑΚΟΜΑ!</v>
      </c>
      <c r="N39" s="8"/>
      <c r="O39" s="8"/>
      <c r="P39" s="8"/>
      <c r="Q39" s="13"/>
    </row>
    <row r="40" spans="3:17" ht="13.5" thickBot="1">
      <c r="C40" s="12" t="s">
        <v>14</v>
      </c>
      <c r="D40" s="8">
        <f>2*PI()/D37</f>
        <v>1.0471975511965976</v>
      </c>
      <c r="E40" s="13" t="s">
        <v>15</v>
      </c>
      <c r="G40" s="23"/>
      <c r="H40" s="24"/>
      <c r="I40" s="24"/>
      <c r="J40" s="24"/>
      <c r="K40" s="4"/>
      <c r="L40" s="4"/>
      <c r="M40" s="4"/>
      <c r="N40" s="4"/>
      <c r="O40" s="4"/>
      <c r="P40" s="4"/>
      <c r="Q40" s="5"/>
    </row>
    <row r="41" spans="3:5" ht="12.75">
      <c r="C41" s="12" t="s">
        <v>34</v>
      </c>
      <c r="D41" s="8">
        <f>D36/D40</f>
        <v>1.999999902221701</v>
      </c>
      <c r="E41" s="13" t="s">
        <v>31</v>
      </c>
    </row>
    <row r="42" spans="3:5" ht="12.75">
      <c r="C42" s="12" t="s">
        <v>6</v>
      </c>
      <c r="D42" s="8">
        <f>D38/D37</f>
        <v>0.5</v>
      </c>
      <c r="E42" s="13" t="s">
        <v>7</v>
      </c>
    </row>
    <row r="43" spans="3:5" ht="13.5" thickBot="1">
      <c r="C43" s="15" t="s">
        <v>23</v>
      </c>
      <c r="D43" s="4">
        <f>D40^2*D41</f>
        <v>2.193245315238398</v>
      </c>
      <c r="E43" s="5" t="s">
        <v>24</v>
      </c>
    </row>
    <row r="45" ht="13.5" thickBot="1"/>
    <row r="46" spans="3:17" ht="12.75">
      <c r="C46" s="17" t="s">
        <v>18</v>
      </c>
      <c r="D46" s="2"/>
      <c r="E46" s="3"/>
      <c r="G46" s="17" t="s">
        <v>20</v>
      </c>
      <c r="H46" s="2"/>
      <c r="I46" s="2"/>
      <c r="J46" s="2"/>
      <c r="K46" s="2"/>
      <c r="L46" s="2"/>
      <c r="M46" s="2"/>
      <c r="N46" s="2"/>
      <c r="O46" s="2"/>
      <c r="P46" s="2"/>
      <c r="Q46" s="3"/>
    </row>
    <row r="47" spans="3:17" ht="12.75">
      <c r="C47" s="7" t="s">
        <v>33</v>
      </c>
      <c r="D47" s="35">
        <v>2.094395</v>
      </c>
      <c r="E47" s="16" t="s">
        <v>28</v>
      </c>
      <c r="G47" s="7" t="s">
        <v>13</v>
      </c>
      <c r="H47" s="6">
        <v>2</v>
      </c>
      <c r="I47" s="1" t="s">
        <v>3</v>
      </c>
      <c r="J47" s="8"/>
      <c r="K47" s="9" t="s">
        <v>21</v>
      </c>
      <c r="L47" s="9"/>
      <c r="M47" s="9"/>
      <c r="N47" s="8"/>
      <c r="O47" s="8"/>
      <c r="P47" s="10">
        <f>H47/D49</f>
        <v>4</v>
      </c>
      <c r="Q47" s="11" t="s">
        <v>9</v>
      </c>
    </row>
    <row r="48" spans="3:17" ht="12.75">
      <c r="C48" s="7" t="s">
        <v>32</v>
      </c>
      <c r="D48" s="35">
        <v>6</v>
      </c>
      <c r="E48" s="16" t="s">
        <v>4</v>
      </c>
      <c r="G48" s="20"/>
      <c r="H48" s="19"/>
      <c r="I48" s="18"/>
      <c r="J48" s="8"/>
      <c r="K48" s="9"/>
      <c r="L48" s="9"/>
      <c r="M48" s="9"/>
      <c r="N48" s="8"/>
      <c r="O48" s="8"/>
      <c r="P48" s="10"/>
      <c r="Q48" s="11"/>
    </row>
    <row r="49" spans="3:17" ht="12.75">
      <c r="C49" s="7" t="s">
        <v>27</v>
      </c>
      <c r="D49" s="35">
        <v>0.5</v>
      </c>
      <c r="E49" s="16" t="s">
        <v>28</v>
      </c>
      <c r="G49" s="22" t="s">
        <v>8</v>
      </c>
      <c r="H49" s="6">
        <v>0.7</v>
      </c>
      <c r="I49" s="1" t="s">
        <v>9</v>
      </c>
      <c r="J49" s="8"/>
      <c r="K49" s="8"/>
      <c r="L49" s="8"/>
      <c r="M49" s="8"/>
      <c r="N49" s="8"/>
      <c r="O49" s="8"/>
      <c r="P49" s="8"/>
      <c r="Q49" s="13"/>
    </row>
    <row r="50" spans="3:17" ht="12.75">
      <c r="C50" s="12"/>
      <c r="D50" s="8"/>
      <c r="E50" s="13"/>
      <c r="G50" s="36" t="s">
        <v>22</v>
      </c>
      <c r="H50" s="37"/>
      <c r="I50" s="37"/>
      <c r="J50" s="37"/>
      <c r="K50" s="25">
        <f>D52*SIN(2*PI()*(H49/D48-H47/D53))</f>
        <v>0.6180339585347377</v>
      </c>
      <c r="L50" s="8" t="s">
        <v>5</v>
      </c>
      <c r="M50" s="25" t="str">
        <f>IF(H49&lt;P47,"ΔΕΝ ΕΧΕΙ ΦΤΑΣΕΙ ΑΚΟΜΑ!","ΟΚ")</f>
        <v>ΔΕΝ ΕΧΕΙ ΦΤΑΣΕΙ ΑΚΟΜΑ!</v>
      </c>
      <c r="N50" s="8"/>
      <c r="O50" s="8"/>
      <c r="P50" s="8"/>
      <c r="Q50" s="13"/>
    </row>
    <row r="51" spans="3:17" ht="13.5" thickBot="1">
      <c r="C51" s="12" t="s">
        <v>14</v>
      </c>
      <c r="D51" s="8">
        <f>2*PI()/D48</f>
        <v>1.0471975511965976</v>
      </c>
      <c r="E51" s="13" t="s">
        <v>15</v>
      </c>
      <c r="G51" s="23"/>
      <c r="H51" s="24"/>
      <c r="I51" s="24"/>
      <c r="J51" s="24"/>
      <c r="K51" s="4"/>
      <c r="L51" s="4"/>
      <c r="M51" s="4"/>
      <c r="N51" s="4"/>
      <c r="O51" s="4"/>
      <c r="P51" s="4"/>
      <c r="Q51" s="5"/>
    </row>
    <row r="52" spans="3:5" ht="12.75">
      <c r="C52" s="12" t="s">
        <v>34</v>
      </c>
      <c r="D52" s="8">
        <f>D47/D51</f>
        <v>1.999999902221701</v>
      </c>
      <c r="E52" s="13" t="s">
        <v>31</v>
      </c>
    </row>
    <row r="53" spans="3:5" ht="12.75">
      <c r="C53" s="12" t="s">
        <v>30</v>
      </c>
      <c r="D53" s="8">
        <f>D49*D48</f>
        <v>3</v>
      </c>
      <c r="E53" s="13" t="s">
        <v>5</v>
      </c>
    </row>
    <row r="54" spans="3:5" ht="13.5" thickBot="1">
      <c r="C54" s="15" t="s">
        <v>23</v>
      </c>
      <c r="D54" s="4">
        <f>D51^2*D52</f>
        <v>2.193245315238398</v>
      </c>
      <c r="E54" s="5" t="s">
        <v>24</v>
      </c>
    </row>
    <row r="56" ht="13.5" thickBot="1"/>
    <row r="57" spans="3:17" ht="12.75">
      <c r="C57" s="17" t="s">
        <v>18</v>
      </c>
      <c r="D57" s="2"/>
      <c r="E57" s="3"/>
      <c r="G57" s="17" t="s">
        <v>20</v>
      </c>
      <c r="H57" s="2"/>
      <c r="I57" s="2"/>
      <c r="J57" s="2"/>
      <c r="K57" s="2"/>
      <c r="L57" s="2"/>
      <c r="M57" s="2"/>
      <c r="N57" s="2"/>
      <c r="O57" s="2"/>
      <c r="P57" s="2"/>
      <c r="Q57" s="3"/>
    </row>
    <row r="58" spans="3:17" ht="12.75">
      <c r="C58" s="7" t="s">
        <v>33</v>
      </c>
      <c r="D58" s="35">
        <v>2.094395</v>
      </c>
      <c r="E58" s="16" t="s">
        <v>28</v>
      </c>
      <c r="G58" s="7" t="s">
        <v>13</v>
      </c>
      <c r="H58" s="6">
        <v>2</v>
      </c>
      <c r="I58" s="1" t="s">
        <v>3</v>
      </c>
      <c r="J58" s="8"/>
      <c r="K58" s="9" t="s">
        <v>21</v>
      </c>
      <c r="L58" s="9"/>
      <c r="M58" s="9"/>
      <c r="N58" s="8"/>
      <c r="O58" s="8"/>
      <c r="P58" s="10">
        <f>H58/D60</f>
        <v>4</v>
      </c>
      <c r="Q58" s="11" t="s">
        <v>9</v>
      </c>
    </row>
    <row r="59" spans="3:17" ht="12.75">
      <c r="C59" s="7" t="s">
        <v>36</v>
      </c>
      <c r="D59" s="35">
        <v>2.193245</v>
      </c>
      <c r="E59" s="16" t="s">
        <v>37</v>
      </c>
      <c r="G59" s="20"/>
      <c r="H59" s="19"/>
      <c r="I59" s="18"/>
      <c r="J59" s="8"/>
      <c r="K59" s="9"/>
      <c r="L59" s="9"/>
      <c r="M59" s="9"/>
      <c r="N59" s="8"/>
      <c r="O59" s="8"/>
      <c r="P59" s="10"/>
      <c r="Q59" s="11"/>
    </row>
    <row r="60" spans="3:17" ht="12.75">
      <c r="C60" s="7" t="s">
        <v>27</v>
      </c>
      <c r="D60" s="35">
        <v>0.5</v>
      </c>
      <c r="E60" s="16" t="s">
        <v>28</v>
      </c>
      <c r="G60" s="22" t="s">
        <v>8</v>
      </c>
      <c r="H60" s="6">
        <v>0.7</v>
      </c>
      <c r="I60" s="1" t="s">
        <v>9</v>
      </c>
      <c r="J60" s="8"/>
      <c r="K60" s="8"/>
      <c r="L60" s="8"/>
      <c r="M60" s="8"/>
      <c r="N60" s="8"/>
      <c r="O60" s="8"/>
      <c r="P60" s="8"/>
      <c r="Q60" s="13"/>
    </row>
    <row r="61" spans="3:17" ht="12.75">
      <c r="C61" s="12"/>
      <c r="D61" s="8"/>
      <c r="E61" s="13"/>
      <c r="G61" s="36" t="s">
        <v>22</v>
      </c>
      <c r="H61" s="37"/>
      <c r="I61" s="37"/>
      <c r="J61" s="37"/>
      <c r="K61" s="25">
        <f>D63*SIN(2*PI()*(H60/D64-H58/D65))</f>
        <v>0.6180331025853284</v>
      </c>
      <c r="L61" s="8" t="s">
        <v>5</v>
      </c>
      <c r="M61" s="25" t="str">
        <f>IF(H60&lt;P58,"ΔΕΝ ΕΧΕΙ ΦΤΑΣΕΙ ΑΚΟΜΑ!","ΟΚ")</f>
        <v>ΔΕΝ ΕΧΕΙ ΦΤΑΣΕΙ ΑΚΟΜΑ!</v>
      </c>
      <c r="N61" s="8"/>
      <c r="O61" s="8"/>
      <c r="P61" s="8"/>
      <c r="Q61" s="13"/>
    </row>
    <row r="62" spans="3:17" ht="13.5" thickBot="1">
      <c r="C62" s="12" t="s">
        <v>14</v>
      </c>
      <c r="D62" s="8">
        <f>D59/D58</f>
        <v>1.0471974006813425</v>
      </c>
      <c r="E62" s="13" t="s">
        <v>15</v>
      </c>
      <c r="G62" s="23"/>
      <c r="H62" s="24"/>
      <c r="I62" s="24"/>
      <c r="J62" s="24"/>
      <c r="K62" s="4"/>
      <c r="L62" s="4"/>
      <c r="M62" s="4"/>
      <c r="N62" s="4"/>
      <c r="O62" s="4"/>
      <c r="P62" s="4"/>
      <c r="Q62" s="5"/>
    </row>
    <row r="63" spans="3:5" ht="12.75">
      <c r="C63" s="12" t="s">
        <v>34</v>
      </c>
      <c r="D63" s="8">
        <f>D58/D62</f>
        <v>2.0000001896846906</v>
      </c>
      <c r="E63" s="13" t="s">
        <v>31</v>
      </c>
    </row>
    <row r="64" spans="3:5" ht="12.75">
      <c r="C64" s="12" t="s">
        <v>29</v>
      </c>
      <c r="D64" s="8">
        <f>2*PI()/D62</f>
        <v>6.000000862389012</v>
      </c>
      <c r="E64" s="13" t="s">
        <v>9</v>
      </c>
    </row>
    <row r="65" spans="3:5" ht="13.5" thickBot="1">
      <c r="C65" s="15" t="s">
        <v>30</v>
      </c>
      <c r="D65" s="4">
        <f>D64*D60</f>
        <v>3.000000431194506</v>
      </c>
      <c r="E65" s="5" t="s">
        <v>5</v>
      </c>
    </row>
  </sheetData>
  <sheetProtection password="B6D8" sheet="1" objects="1" scenarios="1"/>
  <protectedRanges>
    <protectedRange sqref="D3:D5 H3 H5 D14:D16 H14 H16 D25:D27 H25 H27 D36:D38 H36 H38 D47:D49 H47 H49 D58:D60 H58 H60" name="Range1"/>
  </protectedRanges>
  <mergeCells count="6">
    <mergeCell ref="G50:J50"/>
    <mergeCell ref="G61:J61"/>
    <mergeCell ref="G6:J6"/>
    <mergeCell ref="G17:J17"/>
    <mergeCell ref="G28:J28"/>
    <mergeCell ref="G39:J3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P48"/>
  <sheetViews>
    <sheetView zoomScalePageLayoutView="0" workbookViewId="0" topLeftCell="A1">
      <selection activeCell="C17" sqref="C17"/>
    </sheetView>
  </sheetViews>
  <sheetFormatPr defaultColWidth="9.140625" defaultRowHeight="12.75"/>
  <cols>
    <col min="2" max="4" width="13.140625" style="0" bestFit="1" customWidth="1"/>
  </cols>
  <sheetData>
    <row r="1" spans="1:2" ht="12.75">
      <c r="A1" s="33" t="s">
        <v>39</v>
      </c>
      <c r="B1" s="33">
        <v>2</v>
      </c>
    </row>
    <row r="2" spans="1:2" ht="12.75">
      <c r="A2" s="33" t="s">
        <v>40</v>
      </c>
      <c r="B2" s="33">
        <v>2</v>
      </c>
    </row>
    <row r="3" spans="1:16" ht="12.75">
      <c r="A3" s="33" t="s">
        <v>41</v>
      </c>
      <c r="B3" s="33">
        <v>4</v>
      </c>
      <c r="C3" t="s">
        <v>38</v>
      </c>
      <c r="D3">
        <f>B3/B2</f>
        <v>2</v>
      </c>
      <c r="P3" s="10" t="s">
        <v>47</v>
      </c>
    </row>
    <row r="4" spans="1:16" ht="12.75">
      <c r="A4" s="33" t="s">
        <v>42</v>
      </c>
      <c r="B4" s="33">
        <v>10</v>
      </c>
      <c r="C4" t="s">
        <v>44</v>
      </c>
      <c r="D4">
        <f>B4/D3</f>
        <v>5</v>
      </c>
      <c r="P4" s="10" t="s">
        <v>48</v>
      </c>
    </row>
    <row r="5" spans="1:16" ht="12.75">
      <c r="A5" s="28" t="s">
        <v>43</v>
      </c>
      <c r="B5" s="28">
        <v>5.5</v>
      </c>
      <c r="P5" s="38" t="s">
        <v>51</v>
      </c>
    </row>
    <row r="6" ht="12.75">
      <c r="P6" s="39" t="s">
        <v>49</v>
      </c>
    </row>
    <row r="7" spans="1:16" ht="12.75">
      <c r="A7" s="29" t="s">
        <v>16</v>
      </c>
      <c r="B7" s="30" t="s">
        <v>10</v>
      </c>
      <c r="C7" s="31" t="s">
        <v>11</v>
      </c>
      <c r="D7" s="32" t="s">
        <v>12</v>
      </c>
      <c r="P7" s="8"/>
    </row>
    <row r="8" spans="1:16" ht="12.75">
      <c r="A8">
        <v>0</v>
      </c>
      <c r="B8">
        <f aca="true" t="shared" si="0" ref="B8:B48">IF($B$5&lt;A8/$D$3,0,$B$1*SIN(2*PI()*($B$5/$B$2-A8/$B$3)))</f>
        <v>-2</v>
      </c>
      <c r="C8">
        <f aca="true" t="shared" si="1" ref="C8:C48">IF($B$5&lt;(20-A8)/$D$3,0,$B$1*SIN(2*PI()*($B$5/$B$2+A8/$B$3)))</f>
        <v>0</v>
      </c>
      <c r="D8">
        <f aca="true" t="shared" si="2" ref="D8:D48">B8+C8</f>
        <v>-2</v>
      </c>
      <c r="P8" s="8"/>
    </row>
    <row r="9" spans="1:4" ht="12.75">
      <c r="A9">
        <v>0.5</v>
      </c>
      <c r="B9">
        <f t="shared" si="0"/>
        <v>-1.4142135623730954</v>
      </c>
      <c r="C9">
        <f t="shared" si="1"/>
        <v>0</v>
      </c>
      <c r="D9">
        <f t="shared" si="2"/>
        <v>-1.4142135623730954</v>
      </c>
    </row>
    <row r="10" spans="1:4" ht="12.75">
      <c r="A10">
        <v>1</v>
      </c>
      <c r="B10">
        <f t="shared" si="0"/>
        <v>1.22514845490862E-15</v>
      </c>
      <c r="C10">
        <f t="shared" si="1"/>
        <v>0</v>
      </c>
      <c r="D10">
        <f t="shared" si="2"/>
        <v>1.22514845490862E-15</v>
      </c>
    </row>
    <row r="11" spans="1:4" ht="12.75">
      <c r="A11">
        <v>1.5</v>
      </c>
      <c r="B11">
        <f t="shared" si="0"/>
        <v>1.4142135623730971</v>
      </c>
      <c r="C11">
        <f t="shared" si="1"/>
        <v>0</v>
      </c>
      <c r="D11">
        <f t="shared" si="2"/>
        <v>1.4142135623730971</v>
      </c>
    </row>
    <row r="12" spans="1:4" ht="12.75">
      <c r="A12">
        <v>2</v>
      </c>
      <c r="B12">
        <f t="shared" si="0"/>
        <v>2</v>
      </c>
      <c r="C12">
        <f t="shared" si="1"/>
        <v>0</v>
      </c>
      <c r="D12">
        <f t="shared" si="2"/>
        <v>2</v>
      </c>
    </row>
    <row r="13" spans="1:4" ht="12.75">
      <c r="A13">
        <v>2.5</v>
      </c>
      <c r="B13">
        <f t="shared" si="0"/>
        <v>1.4142135623730956</v>
      </c>
      <c r="C13">
        <f t="shared" si="1"/>
        <v>0</v>
      </c>
      <c r="D13">
        <f t="shared" si="2"/>
        <v>1.4142135623730956</v>
      </c>
    </row>
    <row r="14" spans="1:4" ht="12.75">
      <c r="A14">
        <v>3</v>
      </c>
      <c r="B14">
        <f t="shared" si="0"/>
        <v>-9.80118763926896E-16</v>
      </c>
      <c r="C14">
        <f t="shared" si="1"/>
        <v>0</v>
      </c>
      <c r="D14">
        <f t="shared" si="2"/>
        <v>-9.80118763926896E-16</v>
      </c>
    </row>
    <row r="15" spans="1:4" ht="12.75">
      <c r="A15">
        <v>3.5</v>
      </c>
      <c r="B15">
        <f t="shared" si="0"/>
        <v>-1.414213562373097</v>
      </c>
      <c r="C15">
        <f t="shared" si="1"/>
        <v>0</v>
      </c>
      <c r="D15">
        <f t="shared" si="2"/>
        <v>-1.414213562373097</v>
      </c>
    </row>
    <row r="16" spans="1:4" ht="12.75">
      <c r="A16">
        <v>4</v>
      </c>
      <c r="B16">
        <f t="shared" si="0"/>
        <v>-2</v>
      </c>
      <c r="C16">
        <f t="shared" si="1"/>
        <v>0</v>
      </c>
      <c r="D16">
        <f t="shared" si="2"/>
        <v>-2</v>
      </c>
    </row>
    <row r="17" spans="1:4" ht="12.75">
      <c r="A17">
        <v>4.5</v>
      </c>
      <c r="B17">
        <f t="shared" si="0"/>
        <v>-1.4142135623730958</v>
      </c>
      <c r="C17">
        <f t="shared" si="1"/>
        <v>0</v>
      </c>
      <c r="D17">
        <f t="shared" si="2"/>
        <v>-1.4142135623730958</v>
      </c>
    </row>
    <row r="18" spans="1:4" ht="12.75">
      <c r="A18">
        <v>5</v>
      </c>
      <c r="B18">
        <f t="shared" si="0"/>
        <v>7.35089072945172E-16</v>
      </c>
      <c r="C18">
        <f t="shared" si="1"/>
        <v>0</v>
      </c>
      <c r="D18">
        <f t="shared" si="2"/>
        <v>7.35089072945172E-16</v>
      </c>
    </row>
    <row r="19" spans="1:4" ht="12.75">
      <c r="A19">
        <v>5.5</v>
      </c>
      <c r="B19">
        <f t="shared" si="0"/>
        <v>1.4142135623730967</v>
      </c>
      <c r="C19">
        <f t="shared" si="1"/>
        <v>0</v>
      </c>
      <c r="D19">
        <f t="shared" si="2"/>
        <v>1.4142135623730967</v>
      </c>
    </row>
    <row r="20" spans="1:4" ht="12.75">
      <c r="A20">
        <v>6</v>
      </c>
      <c r="B20">
        <f t="shared" si="0"/>
        <v>2</v>
      </c>
      <c r="C20">
        <f t="shared" si="1"/>
        <v>0</v>
      </c>
      <c r="D20">
        <f t="shared" si="2"/>
        <v>2</v>
      </c>
    </row>
    <row r="21" spans="1:4" ht="12.75">
      <c r="A21">
        <v>6.5</v>
      </c>
      <c r="B21">
        <f t="shared" si="0"/>
        <v>1.4142135623730947</v>
      </c>
      <c r="C21">
        <f t="shared" si="1"/>
        <v>0</v>
      </c>
      <c r="D21">
        <f t="shared" si="2"/>
        <v>1.4142135623730947</v>
      </c>
    </row>
    <row r="22" spans="1:4" ht="12.75">
      <c r="A22">
        <v>7</v>
      </c>
      <c r="B22">
        <f t="shared" si="0"/>
        <v>-4.90059381963448E-16</v>
      </c>
      <c r="C22">
        <f t="shared" si="1"/>
        <v>0</v>
      </c>
      <c r="D22">
        <f t="shared" si="2"/>
        <v>-4.90059381963448E-16</v>
      </c>
    </row>
    <row r="23" spans="1:4" ht="12.75">
      <c r="A23">
        <v>7.5</v>
      </c>
      <c r="B23">
        <f t="shared" si="0"/>
        <v>-1.4142135623730954</v>
      </c>
      <c r="C23">
        <f t="shared" si="1"/>
        <v>0</v>
      </c>
      <c r="D23">
        <f t="shared" si="2"/>
        <v>-1.4142135623730954</v>
      </c>
    </row>
    <row r="24" spans="1:4" ht="12.75">
      <c r="A24">
        <v>8</v>
      </c>
      <c r="B24">
        <f t="shared" si="0"/>
        <v>-2</v>
      </c>
      <c r="C24">
        <f t="shared" si="1"/>
        <v>0</v>
      </c>
      <c r="D24">
        <f t="shared" si="2"/>
        <v>-2</v>
      </c>
    </row>
    <row r="25" spans="1:4" ht="12.75">
      <c r="A25">
        <v>8.5</v>
      </c>
      <c r="B25">
        <f t="shared" si="0"/>
        <v>-1.414213562373095</v>
      </c>
      <c r="C25">
        <f t="shared" si="1"/>
        <v>0</v>
      </c>
      <c r="D25">
        <f t="shared" si="2"/>
        <v>-1.414213562373095</v>
      </c>
    </row>
    <row r="26" spans="1:4" ht="12.75">
      <c r="A26">
        <v>9</v>
      </c>
      <c r="B26">
        <f t="shared" si="0"/>
        <v>2.45029690981724E-16</v>
      </c>
      <c r="C26">
        <f t="shared" si="1"/>
        <v>-2.45029690981724E-15</v>
      </c>
      <c r="D26">
        <f t="shared" si="2"/>
        <v>-2.205267218835516E-15</v>
      </c>
    </row>
    <row r="27" spans="1:4" ht="12.75">
      <c r="A27">
        <v>9.5</v>
      </c>
      <c r="B27">
        <f t="shared" si="0"/>
        <v>1.4142135623730951</v>
      </c>
      <c r="C27">
        <f t="shared" si="1"/>
        <v>1.4142135623730896</v>
      </c>
      <c r="D27">
        <f t="shared" si="2"/>
        <v>2.8284271247461845</v>
      </c>
    </row>
    <row r="28" spans="1:4" ht="12.75">
      <c r="A28">
        <v>10</v>
      </c>
      <c r="B28">
        <f t="shared" si="0"/>
        <v>2</v>
      </c>
      <c r="C28">
        <f t="shared" si="1"/>
        <v>2</v>
      </c>
      <c r="D28">
        <f t="shared" si="2"/>
        <v>4</v>
      </c>
    </row>
    <row r="29" spans="1:4" ht="12.75">
      <c r="A29">
        <v>10.5</v>
      </c>
      <c r="B29">
        <f t="shared" si="0"/>
        <v>1.414213562373095</v>
      </c>
      <c r="C29">
        <f t="shared" si="1"/>
        <v>1.4142135623730983</v>
      </c>
      <c r="D29">
        <f t="shared" si="2"/>
        <v>2.8284271247461934</v>
      </c>
    </row>
    <row r="30" spans="1:4" ht="12.75">
      <c r="A30">
        <v>11</v>
      </c>
      <c r="B30">
        <f t="shared" si="0"/>
        <v>0</v>
      </c>
      <c r="C30">
        <f t="shared" si="1"/>
        <v>9.800753958399966E-15</v>
      </c>
      <c r="D30">
        <f t="shared" si="2"/>
        <v>9.800753958399966E-15</v>
      </c>
    </row>
    <row r="31" spans="1:4" ht="12.75">
      <c r="A31">
        <v>11.5</v>
      </c>
      <c r="B31">
        <f t="shared" si="0"/>
        <v>0</v>
      </c>
      <c r="C31">
        <f t="shared" si="1"/>
        <v>-1.4142135623730943</v>
      </c>
      <c r="D31">
        <f t="shared" si="2"/>
        <v>-1.4142135623730943</v>
      </c>
    </row>
    <row r="32" spans="1:4" ht="12.75">
      <c r="A32">
        <v>12</v>
      </c>
      <c r="B32">
        <f t="shared" si="0"/>
        <v>0</v>
      </c>
      <c r="C32">
        <f t="shared" si="1"/>
        <v>-2</v>
      </c>
      <c r="D32">
        <f t="shared" si="2"/>
        <v>-2</v>
      </c>
    </row>
    <row r="33" spans="1:4" ht="12.75">
      <c r="A33">
        <v>12.5</v>
      </c>
      <c r="B33">
        <f t="shared" si="0"/>
        <v>0</v>
      </c>
      <c r="C33">
        <f t="shared" si="1"/>
        <v>-1.4142135623730934</v>
      </c>
      <c r="D33">
        <f t="shared" si="2"/>
        <v>-1.4142135623730934</v>
      </c>
    </row>
    <row r="34" spans="1:4" ht="12.75">
      <c r="A34">
        <v>13</v>
      </c>
      <c r="B34">
        <f t="shared" si="0"/>
        <v>0</v>
      </c>
      <c r="C34">
        <f t="shared" si="1"/>
        <v>-2.940356291780688E-15</v>
      </c>
      <c r="D34">
        <f t="shared" si="2"/>
        <v>-2.940356291780688E-15</v>
      </c>
    </row>
    <row r="35" spans="1:4" ht="12.75">
      <c r="A35">
        <v>13.5</v>
      </c>
      <c r="B35">
        <f t="shared" si="0"/>
        <v>0</v>
      </c>
      <c r="C35">
        <f t="shared" si="1"/>
        <v>1.4142135623730892</v>
      </c>
      <c r="D35">
        <f t="shared" si="2"/>
        <v>1.4142135623730892</v>
      </c>
    </row>
    <row r="36" spans="1:4" ht="12.75">
      <c r="A36">
        <v>14</v>
      </c>
      <c r="B36">
        <f t="shared" si="0"/>
        <v>0</v>
      </c>
      <c r="C36">
        <f t="shared" si="1"/>
        <v>2</v>
      </c>
      <c r="D36">
        <f t="shared" si="2"/>
        <v>2</v>
      </c>
    </row>
    <row r="37" spans="1:4" ht="12.75">
      <c r="A37">
        <v>14.5</v>
      </c>
      <c r="B37">
        <f t="shared" si="0"/>
        <v>0</v>
      </c>
      <c r="C37">
        <f t="shared" si="1"/>
        <v>1.4142135623730985</v>
      </c>
      <c r="D37">
        <f t="shared" si="2"/>
        <v>1.4142135623730985</v>
      </c>
    </row>
    <row r="38" spans="1:4" ht="12.75">
      <c r="A38">
        <v>15</v>
      </c>
      <c r="B38">
        <f t="shared" si="0"/>
        <v>0</v>
      </c>
      <c r="C38">
        <f t="shared" si="1"/>
        <v>-3.92004137483859E-15</v>
      </c>
      <c r="D38">
        <f t="shared" si="2"/>
        <v>-3.92004137483859E-15</v>
      </c>
    </row>
    <row r="39" spans="1:4" ht="12.75">
      <c r="A39">
        <v>15.5</v>
      </c>
      <c r="B39">
        <f t="shared" si="0"/>
        <v>0</v>
      </c>
      <c r="C39">
        <f t="shared" si="1"/>
        <v>-1.414213562373094</v>
      </c>
      <c r="D39">
        <f t="shared" si="2"/>
        <v>-1.414213562373094</v>
      </c>
    </row>
    <row r="40" spans="1:4" ht="12.75">
      <c r="A40">
        <v>16</v>
      </c>
      <c r="B40">
        <f t="shared" si="0"/>
        <v>0</v>
      </c>
      <c r="C40">
        <f t="shared" si="1"/>
        <v>-2</v>
      </c>
      <c r="D40">
        <f t="shared" si="2"/>
        <v>-2</v>
      </c>
    </row>
    <row r="41" spans="1:4" ht="12.75">
      <c r="A41">
        <v>16.5</v>
      </c>
      <c r="B41">
        <f t="shared" si="0"/>
        <v>0</v>
      </c>
      <c r="C41">
        <f t="shared" si="1"/>
        <v>-1.4142135623730936</v>
      </c>
      <c r="D41">
        <f t="shared" si="2"/>
        <v>-1.4142135623730936</v>
      </c>
    </row>
    <row r="42" spans="1:4" ht="12.75">
      <c r="A42">
        <v>17</v>
      </c>
      <c r="B42">
        <f t="shared" si="0"/>
        <v>0</v>
      </c>
      <c r="C42">
        <f t="shared" si="1"/>
        <v>-3.430415673744136E-15</v>
      </c>
      <c r="D42">
        <f t="shared" si="2"/>
        <v>-3.430415673744136E-15</v>
      </c>
    </row>
    <row r="43" spans="1:4" ht="12.75">
      <c r="A43">
        <v>17.5</v>
      </c>
      <c r="B43">
        <f t="shared" si="0"/>
        <v>0</v>
      </c>
      <c r="C43">
        <f t="shared" si="1"/>
        <v>1.4142135623730887</v>
      </c>
      <c r="D43">
        <f t="shared" si="2"/>
        <v>1.4142135623730887</v>
      </c>
    </row>
    <row r="44" spans="1:4" ht="12.75">
      <c r="A44">
        <v>18</v>
      </c>
      <c r="B44">
        <f t="shared" si="0"/>
        <v>0</v>
      </c>
      <c r="C44">
        <f t="shared" si="1"/>
        <v>2</v>
      </c>
      <c r="D44">
        <f t="shared" si="2"/>
        <v>2</v>
      </c>
    </row>
    <row r="45" spans="1:4" ht="12.75">
      <c r="A45">
        <v>18.5</v>
      </c>
      <c r="B45">
        <f t="shared" si="0"/>
        <v>0</v>
      </c>
      <c r="C45">
        <f t="shared" si="1"/>
        <v>1.414213562373099</v>
      </c>
      <c r="D45">
        <f t="shared" si="2"/>
        <v>1.414213562373099</v>
      </c>
    </row>
    <row r="46" spans="1:4" ht="12.75">
      <c r="A46">
        <v>19</v>
      </c>
      <c r="B46">
        <f t="shared" si="0"/>
        <v>0</v>
      </c>
      <c r="C46">
        <f t="shared" si="1"/>
        <v>1.0780872722326862E-14</v>
      </c>
      <c r="D46">
        <f t="shared" si="2"/>
        <v>1.0780872722326862E-14</v>
      </c>
    </row>
    <row r="47" spans="1:4" ht="12.75">
      <c r="A47">
        <v>19.5</v>
      </c>
      <c r="B47">
        <f t="shared" si="0"/>
        <v>0</v>
      </c>
      <c r="C47">
        <f t="shared" si="1"/>
        <v>-1.4142135623730936</v>
      </c>
      <c r="D47">
        <f t="shared" si="2"/>
        <v>-1.4142135623730936</v>
      </c>
    </row>
    <row r="48" spans="1:4" ht="12.75">
      <c r="A48">
        <v>20</v>
      </c>
      <c r="B48">
        <f t="shared" si="0"/>
        <v>0</v>
      </c>
      <c r="C48">
        <f t="shared" si="1"/>
        <v>-2</v>
      </c>
      <c r="D48">
        <f t="shared" si="2"/>
        <v>-2</v>
      </c>
    </row>
  </sheetData>
  <sheetProtection password="B6D8" sheet="1" objects="1" scenarios="1"/>
  <protectedRanges>
    <protectedRange sqref="B1:B5" name="Range1"/>
  </protectedRange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H56"/>
  <sheetViews>
    <sheetView zoomScalePageLayoutView="0" workbookViewId="0" topLeftCell="A1">
      <selection activeCell="F2" sqref="F2"/>
    </sheetView>
  </sheetViews>
  <sheetFormatPr defaultColWidth="9.140625" defaultRowHeight="12.75"/>
  <sheetData>
    <row r="1" spans="1:8" ht="12.75">
      <c r="A1" s="33" t="s">
        <v>2</v>
      </c>
      <c r="B1" s="33">
        <v>2</v>
      </c>
      <c r="C1" s="34" t="s">
        <v>45</v>
      </c>
      <c r="E1" s="28" t="s">
        <v>8</v>
      </c>
      <c r="F1" s="28">
        <v>1</v>
      </c>
      <c r="H1" s="10" t="s">
        <v>47</v>
      </c>
    </row>
    <row r="2" spans="1:8" ht="12.75">
      <c r="A2" s="33" t="s">
        <v>1</v>
      </c>
      <c r="B2" s="33">
        <v>5</v>
      </c>
      <c r="H2" s="10" t="s">
        <v>48</v>
      </c>
    </row>
    <row r="3" spans="1:8" ht="12.75">
      <c r="A3" s="33" t="s">
        <v>0</v>
      </c>
      <c r="B3" s="33">
        <v>4</v>
      </c>
      <c r="H3" s="38" t="s">
        <v>51</v>
      </c>
    </row>
    <row r="4" ht="12.75">
      <c r="H4" s="39" t="s">
        <v>49</v>
      </c>
    </row>
    <row r="5" spans="1:2" ht="12.75">
      <c r="A5" t="s">
        <v>16</v>
      </c>
      <c r="B5" t="s">
        <v>46</v>
      </c>
    </row>
    <row r="6" spans="1:2" ht="12.75">
      <c r="A6">
        <v>0</v>
      </c>
      <c r="B6">
        <f aca="true" t="shared" si="0" ref="B6:B37">IF(ABS(2*$B$1*COS(2*PI()*A6/$B$2)*SIN(2*PI()*$F$1/$B$3))&lt;0.01,0,2*$B$1*COS(2*PI()*A6/$B$2)*SIN(2*PI()*$F$1/$B$3))</f>
        <v>4</v>
      </c>
    </row>
    <row r="7" spans="1:2" ht="12.75">
      <c r="A7">
        <v>0.2</v>
      </c>
      <c r="B7">
        <f t="shared" si="0"/>
        <v>3.8743326445145243</v>
      </c>
    </row>
    <row r="8" spans="1:2" ht="12.75">
      <c r="A8">
        <v>0.4</v>
      </c>
      <c r="B8">
        <f t="shared" si="0"/>
        <v>3.5052267201754543</v>
      </c>
    </row>
    <row r="9" spans="1:2" ht="12.75">
      <c r="A9">
        <v>0.6</v>
      </c>
      <c r="B9">
        <f t="shared" si="0"/>
        <v>2.915874509685646</v>
      </c>
    </row>
    <row r="10" spans="1:2" ht="12.75">
      <c r="A10">
        <v>0.8</v>
      </c>
      <c r="B10">
        <f t="shared" si="0"/>
        <v>2.143307179915986</v>
      </c>
    </row>
    <row r="11" spans="1:2" ht="12.75">
      <c r="A11">
        <v>1</v>
      </c>
      <c r="B11">
        <f t="shared" si="0"/>
        <v>1.2360679774997898</v>
      </c>
    </row>
    <row r="12" spans="1:2" ht="12.75">
      <c r="A12">
        <v>1.2</v>
      </c>
      <c r="B12">
        <f t="shared" si="0"/>
        <v>0.2511620781172541</v>
      </c>
    </row>
    <row r="13" spans="1:2" ht="12.75">
      <c r="A13">
        <v>1.4</v>
      </c>
      <c r="B13">
        <f t="shared" si="0"/>
        <v>-0.7495252583428984</v>
      </c>
    </row>
    <row r="14" spans="1:2" ht="12.75">
      <c r="A14">
        <v>1.6</v>
      </c>
      <c r="B14">
        <f t="shared" si="0"/>
        <v>-1.7031171662602909</v>
      </c>
    </row>
    <row r="15" spans="1:2" ht="12.75">
      <c r="A15">
        <v>1.8</v>
      </c>
      <c r="B15">
        <f t="shared" si="0"/>
        <v>-2.549695958994759</v>
      </c>
    </row>
    <row r="16" spans="1:2" ht="12.75">
      <c r="A16">
        <v>2</v>
      </c>
      <c r="B16">
        <f t="shared" si="0"/>
        <v>-3.2360679774997894</v>
      </c>
    </row>
    <row r="17" spans="1:2" ht="12.75">
      <c r="A17">
        <v>2.2</v>
      </c>
      <c r="B17">
        <f t="shared" si="0"/>
        <v>-3.719105943553006</v>
      </c>
    </row>
    <row r="18" spans="1:2" ht="12.75">
      <c r="A18">
        <v>2.4</v>
      </c>
      <c r="B18">
        <f t="shared" si="0"/>
        <v>-3.968458805257911</v>
      </c>
    </row>
    <row r="19" spans="1:2" ht="12.75">
      <c r="A19">
        <v>2.6</v>
      </c>
      <c r="B19">
        <f t="shared" si="0"/>
        <v>-3.9684588052579115</v>
      </c>
    </row>
    <row r="20" spans="1:2" ht="12.75">
      <c r="A20">
        <v>2.8</v>
      </c>
      <c r="B20">
        <f t="shared" si="0"/>
        <v>-3.719105943553006</v>
      </c>
    </row>
    <row r="21" spans="1:2" ht="12.75">
      <c r="A21">
        <v>3</v>
      </c>
      <c r="B21">
        <f t="shared" si="0"/>
        <v>-3.2360679774997902</v>
      </c>
    </row>
    <row r="22" spans="1:2" ht="12.75">
      <c r="A22">
        <v>3.2</v>
      </c>
      <c r="B22">
        <f t="shared" si="0"/>
        <v>-2.549695958994758</v>
      </c>
    </row>
    <row r="23" spans="1:2" ht="12.75">
      <c r="A23">
        <v>3.4</v>
      </c>
      <c r="B23">
        <f t="shared" si="0"/>
        <v>-1.7031171662602917</v>
      </c>
    </row>
    <row r="24" spans="1:2" ht="12.75">
      <c r="A24">
        <v>3.6</v>
      </c>
      <c r="B24">
        <f t="shared" si="0"/>
        <v>-0.7495252583428985</v>
      </c>
    </row>
    <row r="25" spans="1:2" ht="12.75">
      <c r="A25">
        <v>3.8</v>
      </c>
      <c r="B25">
        <f t="shared" si="0"/>
        <v>0.25116207811725133</v>
      </c>
    </row>
    <row r="26" spans="1:2" ht="12.75">
      <c r="A26">
        <v>4</v>
      </c>
      <c r="B26">
        <f t="shared" si="0"/>
        <v>1.236067977499789</v>
      </c>
    </row>
    <row r="27" spans="1:2" ht="12.75">
      <c r="A27">
        <v>4.2</v>
      </c>
      <c r="B27">
        <f t="shared" si="0"/>
        <v>2.143307179915987</v>
      </c>
    </row>
    <row r="28" spans="1:2" ht="12.75">
      <c r="A28">
        <v>4.4</v>
      </c>
      <c r="B28">
        <f t="shared" si="0"/>
        <v>2.9158745096856475</v>
      </c>
    </row>
    <row r="29" spans="1:2" ht="12.75">
      <c r="A29">
        <v>4.6</v>
      </c>
      <c r="B29">
        <f t="shared" si="0"/>
        <v>3.5052267201754526</v>
      </c>
    </row>
    <row r="30" spans="1:2" ht="12.75">
      <c r="A30">
        <v>4.8</v>
      </c>
      <c r="B30">
        <f t="shared" si="0"/>
        <v>3.874332644514524</v>
      </c>
    </row>
    <row r="31" spans="1:2" ht="12.75">
      <c r="A31">
        <v>5</v>
      </c>
      <c r="B31">
        <f t="shared" si="0"/>
        <v>4</v>
      </c>
    </row>
    <row r="32" spans="1:2" ht="12.75">
      <c r="A32">
        <v>5.2</v>
      </c>
      <c r="B32">
        <f t="shared" si="0"/>
        <v>3.8743326445145243</v>
      </c>
    </row>
    <row r="33" spans="1:2" ht="12.75">
      <c r="A33">
        <v>5.4</v>
      </c>
      <c r="B33">
        <f t="shared" si="0"/>
        <v>3.5052267201754552</v>
      </c>
    </row>
    <row r="34" spans="1:2" ht="12.75">
      <c r="A34">
        <v>5.6</v>
      </c>
      <c r="B34">
        <f t="shared" si="0"/>
        <v>2.915874509685646</v>
      </c>
    </row>
    <row r="35" spans="1:2" ht="12.75">
      <c r="A35">
        <v>5.8</v>
      </c>
      <c r="B35">
        <f t="shared" si="0"/>
        <v>2.143307179915989</v>
      </c>
    </row>
    <row r="36" spans="1:2" ht="12.75">
      <c r="A36">
        <v>6</v>
      </c>
      <c r="B36">
        <f t="shared" si="0"/>
        <v>1.236067977499791</v>
      </c>
    </row>
    <row r="37" spans="1:2" ht="12.75">
      <c r="A37">
        <v>6.2</v>
      </c>
      <c r="B37">
        <f t="shared" si="0"/>
        <v>0.2511620781172533</v>
      </c>
    </row>
    <row r="38" spans="1:2" ht="12.75">
      <c r="A38">
        <v>6.4</v>
      </c>
      <c r="B38">
        <f aca="true" t="shared" si="1" ref="B38:B56">IF(ABS(2*$B$1*COS(2*PI()*A38/$B$2)*SIN(2*PI()*$F$1/$B$3))&lt;0.01,0,2*$B$1*COS(2*PI()*A38/$B$2)*SIN(2*PI()*$F$1/$B$3))</f>
        <v>-0.7495252583429001</v>
      </c>
    </row>
    <row r="39" spans="1:2" ht="12.75">
      <c r="A39">
        <v>6.6</v>
      </c>
      <c r="B39">
        <f t="shared" si="1"/>
        <v>-1.7031171662602869</v>
      </c>
    </row>
    <row r="40" spans="1:2" ht="12.75">
      <c r="A40">
        <v>6.8</v>
      </c>
      <c r="B40">
        <f t="shared" si="1"/>
        <v>-2.5496959589947568</v>
      </c>
    </row>
    <row r="41" spans="1:2" ht="12.75">
      <c r="A41">
        <v>7</v>
      </c>
      <c r="B41">
        <f t="shared" si="1"/>
        <v>-3.236067977499789</v>
      </c>
    </row>
    <row r="42" spans="1:2" ht="12.75">
      <c r="A42">
        <v>7.2</v>
      </c>
      <c r="B42">
        <f t="shared" si="1"/>
        <v>-3.719105943553006</v>
      </c>
    </row>
    <row r="43" spans="1:2" ht="12.75">
      <c r="A43">
        <v>7.4</v>
      </c>
      <c r="B43">
        <f t="shared" si="1"/>
        <v>-3.9684588052579115</v>
      </c>
    </row>
    <row r="44" spans="1:2" ht="12.75">
      <c r="A44">
        <v>7.6</v>
      </c>
      <c r="B44">
        <f t="shared" si="1"/>
        <v>-3.968458805257912</v>
      </c>
    </row>
    <row r="45" spans="1:2" ht="12.75">
      <c r="A45">
        <v>7.8</v>
      </c>
      <c r="B45">
        <f t="shared" si="1"/>
        <v>-3.7191059435530067</v>
      </c>
    </row>
    <row r="46" spans="1:2" ht="12.75">
      <c r="A46">
        <v>8</v>
      </c>
      <c r="B46">
        <f t="shared" si="1"/>
        <v>-3.2360679774997907</v>
      </c>
    </row>
    <row r="47" spans="1:2" ht="12.75">
      <c r="A47">
        <v>8.2</v>
      </c>
      <c r="B47">
        <f t="shared" si="1"/>
        <v>-2.5496959589947643</v>
      </c>
    </row>
    <row r="48" spans="1:2" ht="12.75">
      <c r="A48">
        <v>8.4</v>
      </c>
      <c r="B48">
        <f t="shared" si="1"/>
        <v>-1.7031171662602895</v>
      </c>
    </row>
    <row r="49" spans="1:2" ht="12.75">
      <c r="A49">
        <v>8.6</v>
      </c>
      <c r="B49">
        <f t="shared" si="1"/>
        <v>-0.749525258342903</v>
      </c>
    </row>
    <row r="50" spans="1:2" ht="12.75">
      <c r="A50">
        <v>8.8</v>
      </c>
      <c r="B50">
        <f t="shared" si="1"/>
        <v>0.25116207811725744</v>
      </c>
    </row>
    <row r="51" spans="1:2" ht="12.75">
      <c r="A51">
        <v>9</v>
      </c>
      <c r="B51">
        <f t="shared" si="1"/>
        <v>1.236067977499788</v>
      </c>
    </row>
    <row r="52" spans="1:2" ht="12.75">
      <c r="A52">
        <v>9.2</v>
      </c>
      <c r="B52">
        <f t="shared" si="1"/>
        <v>2.14330717991598</v>
      </c>
    </row>
    <row r="53" spans="1:2" ht="12.75">
      <c r="A53">
        <v>9.4</v>
      </c>
      <c r="B53">
        <f t="shared" si="1"/>
        <v>2.9158745096856467</v>
      </c>
    </row>
    <row r="54" spans="1:2" ht="12.75">
      <c r="A54">
        <v>9.6</v>
      </c>
      <c r="B54">
        <f t="shared" si="1"/>
        <v>3.505226720175452</v>
      </c>
    </row>
    <row r="55" spans="1:2" ht="12.75">
      <c r="A55">
        <v>9.8</v>
      </c>
      <c r="B55">
        <f t="shared" si="1"/>
        <v>3.874332644514525</v>
      </c>
    </row>
    <row r="56" spans="1:2" ht="12.75">
      <c r="A56">
        <v>10</v>
      </c>
      <c r="B56">
        <f t="shared" si="1"/>
        <v>4</v>
      </c>
    </row>
  </sheetData>
  <sheetProtection password="B6D8" sheet="1" objects="1" scenarios="1"/>
  <protectedRanges>
    <protectedRange sqref="B1:B3 F1" name="Range1"/>
  </protectedRange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DM</cp:lastModifiedBy>
  <cp:lastPrinted>2012-11-07T15:42:37Z</cp:lastPrinted>
  <dcterms:created xsi:type="dcterms:W3CDTF">1996-10-14T23:33:28Z</dcterms:created>
  <dcterms:modified xsi:type="dcterms:W3CDTF">2020-04-03T16:54:50Z</dcterms:modified>
  <cp:category/>
  <cp:version/>
  <cp:contentType/>
  <cp:contentStatus/>
</cp:coreProperties>
</file>