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4" i="1"/>
  <c r="E18" l="1"/>
  <c r="F1"/>
  <c r="E28"/>
  <c r="F28" s="1"/>
  <c r="E4" s="1"/>
  <c r="D28"/>
  <c r="B29"/>
  <c r="B28"/>
  <c r="B27"/>
  <c r="B30" s="1"/>
  <c r="B31" l="1"/>
  <c r="B32" s="1"/>
  <c r="B15" s="1"/>
  <c r="B11" l="1"/>
  <c r="C7"/>
  <c r="B17"/>
  <c r="B13"/>
  <c r="B9"/>
  <c r="B7"/>
  <c r="B5"/>
  <c r="B1"/>
  <c r="B3"/>
</calcChain>
</file>

<file path=xl/sharedStrings.xml><?xml version="1.0" encoding="utf-8"?>
<sst xmlns="http://schemas.openxmlformats.org/spreadsheetml/2006/main" count="22" uniqueCount="22">
  <si>
    <t>A</t>
  </si>
  <si>
    <t>B</t>
  </si>
  <si>
    <t>C</t>
  </si>
  <si>
    <t>D</t>
  </si>
  <si>
    <t>F</t>
  </si>
  <si>
    <t>ΕΤΟΣ</t>
  </si>
  <si>
    <t>ΜΗΝΑΣ</t>
  </si>
  <si>
    <t>ΗΜΕΡΟΜΗΝΙΑ</t>
  </si>
  <si>
    <t>ΗΜΕΡΑ</t>
  </si>
  <si>
    <t>ΚΑΘΑΡΑ ΔΕΥΤΕΡΑ</t>
  </si>
  <si>
    <t>ΠΑΣΧΑ</t>
  </si>
  <si>
    <t>ΑΓΙΟΥ ΠΝΕΥΜΑΤΟΣ</t>
  </si>
  <si>
    <t>ΑΓΙΟΥ ΓΕΩΡΓΙΟΥ</t>
  </si>
  <si>
    <t>ΑΝΑΛΗΨΕΩΣ</t>
  </si>
  <si>
    <t>ΤΣΙΚΝΟΠΕΜΠΤΗ</t>
  </si>
  <si>
    <t>ΑΣΩΤΟΥ(1η ΑΠΟΚΡΙΑ)</t>
  </si>
  <si>
    <t>ΑΚΑΘΙΣΤΟΣ ΥΜΝΟΣ</t>
  </si>
  <si>
    <t>ΑΓ.ΘΕΟΔΩΡΟΥ</t>
  </si>
  <si>
    <t>ΠΕΜΠΤΗ</t>
  </si>
  <si>
    <t>ΚΥΡΙΑΚΗ</t>
  </si>
  <si>
    <t>ΠΑΡΑΣΚΕΥΗ</t>
  </si>
  <si>
    <t>ΣΑΒΒΑΤΟ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</si>
</sst>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2"/>
      <color rgb="FFFF0000"/>
      <name val="Arial Greek"/>
      <charset val="161"/>
    </font>
    <font>
      <sz val="14"/>
      <color rgb="FFFF0000"/>
      <name val="Arial Greek"/>
      <charset val="161"/>
    </font>
    <font>
      <b/>
      <sz val="11"/>
      <name val="Arial Greek"/>
      <charset val="161"/>
    </font>
    <font>
      <b/>
      <sz val="14"/>
      <color theme="3" tint="0.39997558519241921"/>
      <name val="Calibri"/>
      <family val="2"/>
      <charset val="161"/>
    </font>
    <font>
      <b/>
      <sz val="14"/>
      <color theme="4"/>
      <name val="Calibri"/>
      <family val="2"/>
      <charset val="161"/>
      <scheme val="minor"/>
    </font>
    <font>
      <b/>
      <sz val="14"/>
      <color rgb="FF7030A0"/>
      <name val="Calibri"/>
      <family val="2"/>
      <charset val="161"/>
      <scheme val="minor"/>
    </font>
    <font>
      <b/>
      <sz val="14"/>
      <color rgb="FF00B050"/>
      <name val="Calibri"/>
      <family val="2"/>
      <charset val="161"/>
      <scheme val="minor"/>
    </font>
    <font>
      <b/>
      <sz val="12"/>
      <name val="Arial Greek"/>
      <charset val="161"/>
    </font>
    <font>
      <b/>
      <sz val="14"/>
      <color rgb="FFFF0066"/>
      <name val="Calibri"/>
      <family val="2"/>
      <charset val="161"/>
      <scheme val="minor"/>
    </font>
    <font>
      <b/>
      <sz val="12"/>
      <color rgb="FF0070C0"/>
      <name val="Arial"/>
      <family val="2"/>
      <charset val="161"/>
    </font>
    <font>
      <b/>
      <sz val="12"/>
      <color theme="9" tint="-0.249977111117893"/>
      <name val="Arial"/>
      <family val="2"/>
      <charset val="161"/>
    </font>
    <font>
      <b/>
      <sz val="14"/>
      <color theme="9" tint="-0.249977111117893"/>
      <name val="Calibri"/>
      <family val="2"/>
      <charset val="161"/>
      <scheme val="minor"/>
    </font>
    <font>
      <b/>
      <sz val="12"/>
      <color rgb="FFC00000"/>
      <name val="Arial Greek"/>
      <charset val="161"/>
    </font>
    <font>
      <b/>
      <sz val="14"/>
      <color rgb="FFC00000"/>
      <name val="Calibri"/>
      <family val="2"/>
      <charset val="161"/>
      <scheme val="minor"/>
    </font>
    <font>
      <b/>
      <sz val="14"/>
      <color theme="9" tint="-0.499984740745262"/>
      <name val="Calibri"/>
      <family val="2"/>
      <charset val="161"/>
      <scheme val="minor"/>
    </font>
    <font>
      <b/>
      <sz val="11"/>
      <color theme="9" tint="-0.499984740745262"/>
      <name val="Arial Greek"/>
      <charset val="161"/>
    </font>
    <font>
      <b/>
      <sz val="12"/>
      <color theme="4" tint="-0.249977111117893"/>
      <name val="Arial Greek"/>
      <charset val="161"/>
    </font>
    <font>
      <b/>
      <sz val="14"/>
      <color rgb="FF0070C0"/>
      <name val="Calibri"/>
      <family val="2"/>
      <charset val="161"/>
      <scheme val="minor"/>
    </font>
    <font>
      <b/>
      <sz val="14"/>
      <color rgb="FF92D050"/>
      <name val="Calibri"/>
      <family val="2"/>
      <charset val="161"/>
      <scheme val="minor"/>
    </font>
    <font>
      <b/>
      <sz val="12"/>
      <color rgb="FF92D050"/>
      <name val="Arial Greek"/>
      <charset val="161"/>
    </font>
    <font>
      <b/>
      <sz val="11"/>
      <color rgb="FFFF0066"/>
      <name val="Arial Greek"/>
      <charset val="161"/>
    </font>
    <font>
      <b/>
      <sz val="10"/>
      <name val="Calibri"/>
      <family val="2"/>
      <charset val="161"/>
    </font>
    <font>
      <b/>
      <sz val="12"/>
      <color theme="3" tint="0.39997558519241921"/>
      <name val="Arial Greek"/>
      <charset val="161"/>
    </font>
    <font>
      <b/>
      <sz val="11"/>
      <color theme="6" tint="-0.249977111117893"/>
      <name val="Arial Greek"/>
      <charset val="161"/>
    </font>
    <font>
      <b/>
      <sz val="11"/>
      <color rgb="FF7030A0"/>
      <name val="Arial Greek"/>
      <charset val="161"/>
    </font>
    <font>
      <b/>
      <sz val="10"/>
      <color rgb="FFFF0000"/>
      <name val="Arial Greek"/>
      <charset val="161"/>
    </font>
    <font>
      <b/>
      <sz val="12"/>
      <color theme="1"/>
      <name val="Arial"/>
      <family val="2"/>
      <charset val="161"/>
    </font>
    <font>
      <b/>
      <sz val="12"/>
      <color theme="3"/>
      <name val="Arial"/>
      <family val="2"/>
      <charset val="161"/>
    </font>
    <font>
      <b/>
      <sz val="12"/>
      <color theme="9" tint="-0.499984740745262"/>
      <name val="Arial"/>
      <family val="2"/>
      <charset val="161"/>
    </font>
    <font>
      <b/>
      <sz val="12"/>
      <color rgb="FF92D05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4" borderId="1" xfId="1" applyFill="1" applyBorder="1"/>
    <xf numFmtId="0" fontId="1" fillId="0" borderId="0" xfId="1" applyProtection="1">
      <protection hidden="1"/>
    </xf>
    <xf numFmtId="0" fontId="1" fillId="0" borderId="0" xfId="2"/>
    <xf numFmtId="1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 applyAlignment="1" applyProtection="1">
      <alignment horizontal="center"/>
    </xf>
    <xf numFmtId="0" fontId="4" fillId="2" borderId="3" xfId="2" applyFont="1" applyFill="1" applyBorder="1" applyAlignment="1">
      <alignment horizontal="center"/>
    </xf>
    <xf numFmtId="0" fontId="4" fillId="7" borderId="0" xfId="2" applyFont="1" applyFill="1" applyAlignment="1">
      <alignment horizontal="center"/>
    </xf>
    <xf numFmtId="0" fontId="4" fillId="8" borderId="0" xfId="2" applyFont="1" applyFill="1" applyAlignment="1">
      <alignment horizontal="center"/>
    </xf>
    <xf numFmtId="0" fontId="4" fillId="9" borderId="0" xfId="2" applyFont="1" applyFill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1" fillId="0" borderId="0" xfId="3"/>
    <xf numFmtId="14" fontId="1" fillId="0" borderId="0" xfId="3" applyNumberFormat="1"/>
    <xf numFmtId="2" fontId="1" fillId="0" borderId="0" xfId="3" applyNumberFormat="1"/>
    <xf numFmtId="0" fontId="2" fillId="6" borderId="0" xfId="4" applyFont="1" applyFill="1" applyAlignment="1">
      <alignment horizontal="center" vertical="center"/>
    </xf>
    <xf numFmtId="0" fontId="9" fillId="3" borderId="2" xfId="5" applyFont="1" applyFill="1" applyBorder="1" applyAlignment="1">
      <alignment horizontal="center"/>
    </xf>
    <xf numFmtId="0" fontId="2" fillId="5" borderId="0" xfId="6" applyFont="1" applyFill="1" applyAlignment="1">
      <alignment horizontal="center" vertical="center" wrapText="1"/>
    </xf>
    <xf numFmtId="0" fontId="11" fillId="0" borderId="0" xfId="7" applyFont="1" applyAlignment="1">
      <alignment horizontal="center"/>
    </xf>
    <xf numFmtId="0" fontId="12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7" fillId="0" borderId="0" xfId="10" applyFont="1"/>
    <xf numFmtId="0" fontId="18" fillId="0" borderId="0" xfId="11" applyFont="1" applyAlignment="1">
      <alignment horizontal="center"/>
    </xf>
    <xf numFmtId="0" fontId="21" fillId="0" borderId="0" xfId="12" applyFont="1" applyAlignment="1">
      <alignment horizontal="center"/>
    </xf>
    <xf numFmtId="0" fontId="1" fillId="0" borderId="0" xfId="13"/>
    <xf numFmtId="0" fontId="23" fillId="0" borderId="0" xfId="13" applyFont="1" applyAlignment="1">
      <alignment horizontal="center"/>
    </xf>
    <xf numFmtId="0" fontId="8" fillId="0" borderId="0" xfId="4" applyFont="1" applyFill="1" applyAlignment="1" applyProtection="1">
      <alignment horizontal="center"/>
      <protection hidden="1"/>
    </xf>
    <xf numFmtId="0" fontId="6" fillId="0" borderId="2" xfId="5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0" borderId="0" xfId="6" applyFont="1" applyAlignment="1" applyProtection="1">
      <alignment horizontal="center"/>
      <protection hidden="1"/>
    </xf>
    <xf numFmtId="0" fontId="10" fillId="0" borderId="0" xfId="7" applyFont="1" applyAlignment="1" applyProtection="1">
      <alignment horizontal="center"/>
      <protection hidden="1"/>
    </xf>
    <xf numFmtId="0" fontId="13" fillId="0" borderId="0" xfId="8" applyFont="1" applyAlignment="1" applyProtection="1">
      <alignment horizontal="center"/>
      <protection hidden="1"/>
    </xf>
    <xf numFmtId="0" fontId="15" fillId="0" borderId="0" xfId="9" applyFont="1" applyAlignment="1" applyProtection="1">
      <alignment horizontal="center"/>
      <protection hidden="1"/>
    </xf>
    <xf numFmtId="0" fontId="16" fillId="0" borderId="0" xfId="10" applyFont="1" applyAlignment="1" applyProtection="1">
      <alignment horizontal="center"/>
      <protection hidden="1"/>
    </xf>
    <xf numFmtId="0" fontId="19" fillId="0" borderId="0" xfId="11" applyFont="1" applyAlignment="1" applyProtection="1">
      <alignment horizontal="center"/>
      <protection hidden="1"/>
    </xf>
    <xf numFmtId="0" fontId="20" fillId="0" borderId="0" xfId="12" applyFont="1" applyAlignment="1" applyProtection="1">
      <alignment horizontal="center"/>
      <protection hidden="1"/>
    </xf>
    <xf numFmtId="0" fontId="22" fillId="0" borderId="0" xfId="7" applyFont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" fontId="27" fillId="0" borderId="0" xfId="2" applyNumberFormat="1" applyFont="1" applyAlignment="1">
      <alignment horizontal="center"/>
    </xf>
  </cellXfs>
  <cellStyles count="14">
    <cellStyle name="Κανονικό" xfId="0" builtinId="0"/>
    <cellStyle name="Κανονικό 10" xfId="9"/>
    <cellStyle name="Κανονικό 11" xfId="10"/>
    <cellStyle name="Κανονικό 12" xfId="11"/>
    <cellStyle name="Κανονικό 13" xfId="12"/>
    <cellStyle name="Κανονικό 14" xfId="13"/>
    <cellStyle name="Κανονικό 2" xfId="1"/>
    <cellStyle name="Κανονικό 3" xfId="2"/>
    <cellStyle name="Κανονικό 4" xfId="3"/>
    <cellStyle name="Κανονικό 5" xfId="4"/>
    <cellStyle name="Κανονικό 6" xfId="5"/>
    <cellStyle name="Κανονικό 7" xfId="6"/>
    <cellStyle name="Κανονικό 8" xfId="7"/>
    <cellStyle name="Κανονικό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RowColHeaders="0" tabSelected="1" workbookViewId="0">
      <selection activeCell="F5" sqref="F5"/>
    </sheetView>
  </sheetViews>
  <sheetFormatPr defaultRowHeight="15"/>
  <cols>
    <col min="1" max="1" width="24.140625" bestFit="1" customWidth="1"/>
    <col min="2" max="2" width="22" bestFit="1" customWidth="1"/>
    <col min="3" max="3" width="15.7109375" bestFit="1" customWidth="1"/>
    <col min="4" max="4" width="16" bestFit="1" customWidth="1"/>
    <col min="5" max="5" width="21.85546875" customWidth="1"/>
    <col min="6" max="6" width="34.5703125" customWidth="1"/>
  </cols>
  <sheetData>
    <row r="1" spans="1:6" ht="20.25" thickTop="1" thickBot="1">
      <c r="A1" s="17" t="s">
        <v>9</v>
      </c>
      <c r="B1" s="28" t="str">
        <f>IF(B32&gt;=18,B32-17&amp;" "&amp;"ΜΑΡΤΙΟΥ",IF(AND(MOD(E1,4)=0,B32&lt;18),B32+12&amp;" "&amp;"ΦΕΒΡΟΥΑΡΙΟΥ",B32+11&amp;" "&amp; "ΦΕΒΡΟΥΑΡΙΟΥ"))</f>
        <v>23 ΦΕΒΡΟΥΑΡΙΟΥ</v>
      </c>
      <c r="D1" s="7" t="s">
        <v>5</v>
      </c>
      <c r="E1" s="5">
        <v>2015</v>
      </c>
      <c r="F1" s="6" t="str">
        <f>IF(MOD(E1,4)=0,"ΔΙΣΕΚΤΟ"," ")</f>
        <v xml:space="preserve"> </v>
      </c>
    </row>
    <row r="2" spans="1:6" ht="17.25" thickTop="1" thickBot="1">
      <c r="D2" s="8" t="s">
        <v>6</v>
      </c>
      <c r="E2" s="11">
        <v>12</v>
      </c>
      <c r="F2" s="3"/>
    </row>
    <row r="3" spans="1:6" ht="20.25" thickTop="1" thickBot="1">
      <c r="A3" s="18" t="s">
        <v>10</v>
      </c>
      <c r="B3" s="29" t="str">
        <f>IF(B32&lt;31,B32 &amp;" "&amp;"ΑΠΡΙΛΙΟΥ",B32-30 &amp;" "&amp;"ΜΑΪΟΥ")</f>
        <v>12 ΑΠΡΙΛΙΟΥ</v>
      </c>
      <c r="D3" s="9" t="s">
        <v>7</v>
      </c>
      <c r="E3" s="12">
        <v>25</v>
      </c>
      <c r="F3" s="4"/>
    </row>
    <row r="4" spans="1:6" ht="15.75" thickTop="1">
      <c r="B4" s="30"/>
      <c r="D4" s="10" t="s">
        <v>8</v>
      </c>
      <c r="E4" s="13" t="str">
        <f>IF(F28=1,"ΔΕΥΤΕΡΑ",IF(F28=2,"ΤΡΙΤΗ",IF(F28=3,"ΤΕΤΑΡΤΗ",IF(F28=4,"ΠΕΜΠΤΗ",IF(F28=5,"ΠΑΡΑΣΚΕΥΗ",IF(F28=6,"ΣΑΒΒΑΤΟ",IF(F28=7,"ΚΥΡΙΑΚΗ")))))))</f>
        <v>ΠΑΡΑΣΚΕΥΗ</v>
      </c>
      <c r="F4" s="45" t="str">
        <f>IF(AND(E2=1,E3=1),"ΠΡΩΤΟΧΡΟΝΙΑ",IF(AND(E2=1,E3=6),"ΘΕΟΦΑΝΕΙΑ",IF(AND(E2=1,E3=7),"ΑΓ.ΙΩΑΝΝΟΥ",IF(AND(E2=1,E3=17),"ΑΓ.ΑΝΤΩΝΙΟΥ",IF(AND(E2=1,E3=18),"ΑΓ.ΑΘΑΝΑΣΙΟΥ",IF(AND(E2=1,E3=20),"ΕΥΘΥΜΙΟΥ",IF(AND(E2=1,E3=25),"ΓΡΗΓΟΡΙΟΥ ΘΕΟΛΟΓΟΥ",IF(AND(E2=1,E3=30),"ΤΡΙΩΝ ΙΕΡΑΡΧΩΝ",IF(AND(E2=2,E3=2),"ΥΠΑΠΑΝΤΗΣ",IF(AND(E2=2,E3=10),"ΑΓ.ΧΑΡΑΛΑΜΠΟΥΣ",IF(AND(E2=3,E3=25),"ΕΥΑΓΓΕΛΙΣΜΟΣ ΘΕΟΤΟΚΟΥ",IF(AND(E2=5,E3=5),"ΑΓ. ΕΙΡΗΝΗΣ",IF(AND(E2=5,E3=21),"ΑΓ.ΚΩΝ/ΝΟΥ ΚΑΙ ΕΛΕΝΗΣ",IF(AND(E2=6,E3=10),"ΑΓ.ΠΑΝΤΩΝ",IF(AND(E2=6,E3=29),"ΠΕΤΡΟΥ ΚΑΙ ΠΑΥΛΟΥ",IF(AND(E2=2,E3=30),"ΣΥΝΑΞΙΣ 12 ΑΠΟΣΤΟΛΩΝ",IF(AND(E2=7,E3=1),"ΚΟΣΜΑ ΚΑΙ ΔΑΜΙΑΝΟΥ",IF(AND(E2=7,E3=7),"ΑΓ.ΚΥΡΙΑΚΗΣ",IF(AND(E2=7,E3=17),"ΑΓ.ΜΑΡΙΝΗΣ",IF(AND(E2=7,E3=20),"ΠΡΟΦΗΤΟΥ ΗΛΙΑ",IF(AND(E2=7,E3=26),"ΑΓ.ΠΑΡΑΣΚΕΥΗΣ",IF(AND(E2=7,E3=27),"ΑΓ.ΠΑΝΤΕΛΕΗΜΟΝΟΣ",IF(AND(E2=8,E3=6),"ΜΕΤΑΜΟΡΦΩΣΙΣ ΣΩΤΗΡΟΣ",IF(AND(E2=8,E3=15),"ΚΟΙΜΗΣΙΣ ΘΕΟΤΟΚΟΥ",IF(AND(E2=9,E3=14),"ΥΨΩΣΙΣ ΤΙΜΙΟΥ ΣΤΥΡΟΥ",IF(AND(E2=9,E3=17),"ΣΟΦΙΑΣ-ΠΙΣΤΕΩΣ-ΑΓΑΠΗΣ-ΕΛΠΙΔΑΣ",IF(AND(E2=9,E3=20),"ΕΥΣΤΑΘΙΟΥ",IF(AND(E2=10,E3=3),"ΔΙΟΝΥΣΙΟΥ ΑΕΡΟΠΑΓΙΤΟΥ",IF(AND(E2=10,E3=18),"ΛΟΥΚΑ ΕΥΑΓΓΕΛΙΣΤΟΥ",IF(AND(E2=10,E3=20),"ΑΓ.ΓΕΡΑΣΙΜΟΥ",IF(AND(E2=10,E3=26),"ΑΓ.ΔΗΜΗΤΡΙΟΥ",IF(AND(E2=11,E3=1),"ΑΓ.ΑΝΑΡΓΥΡΩΝ ΚΟΣΜΑ ΔΑΜΙΑΝΟΥ",IF(AND(E2=11,E3=8),"ΤΑΞΙΑΡΧΩΝ ΜΙΧΑΗΛ ΓΑΒΡΙΗΛ",IF(AND(E2=11,E3=9),"ΑΓ.ΝΕΚΤΑΡΙΟΥ",IF(AND(E2=11,E3=11),"ΑΓ.ΜΗΝΑ",IF(AND(E2=11,E3=14),"ΦΙΛΙΠΠΟΥ",IF(AND(E2=11,E3=16),"ΜΑΤΘΑΙΟΥ ΕΥΑΓΓΕΛΙΣΤΟΥ",IF(AND(E2=11,E3=17),"ΕΟΡΤΗ ΠΟΛΥΤΕΧΝΕΙΟΥ",IF(AND(E2=11,E3=21),"ΕΙΣΟΔΙΑ ΤΗΣ ΘΕΟΤΟΚΟΥ",IF(AND(E2=11,E3=25),"ΑΓ.ΑΙΚΑΤΕΡΙΝΗΣ",IF(AND(E2=11,E3=26),"ΣΤΥΛΙΑΝΟΥ",IF(AND(E2=11,E3=30),"ΑΓ.ΑΝΔΡΕΟΥ",IF(AND(E2=12,E3=4),"ΑΓ.ΒΑΡΒΑΡΑΣ",IF(AND(E2=12,E3=5),"ΣΑΒΒΑ",IF(AND(E2=12,E3=9),"ΑΓ.ΑΝΝΗΣ",IF(AND(E2=12,E3=6),"ΑΓ.ΝΙΚΟΛΑΟΥ",IF(AND(E2=12,E3=12),"ΑΓ.ΣΠΥΡΙΔΩΝΟΣ",IF(AND(E2=12,E3=15),"ΑΓ.ΕΛΕΥΘΕΡΙΟΥ",IF(AND(E2=12,E3=17),"ΑΓ.ΔΙΟΝΥΣΙΟΥ",IF(AND(E2=12,E3=25),"ΧΡΙΣΤΟΥΓΕΝΝΑ",IF(AND(E2=12,E3=27),"ΑΓ.ΣΤΕΦΑΝΟΥ"," ")))))))))))))))))))))))))))))))))))))))))))))))))))</f>
        <v>ΧΡΙΣΤΟΥΓΕΝΝΑ</v>
      </c>
    </row>
    <row r="5" spans="1:6" ht="18.75">
      <c r="A5" s="19" t="s">
        <v>11</v>
      </c>
      <c r="B5" s="31" t="str">
        <f>IF(B32&gt;30,B32-11&amp;" "&amp;"ΙΟΥΝΙΟΥ",IF(11&lt;B32,B32-11&amp;" "&amp;"ΙΟΥΝΙΟΥ",IF(B32&lt;=11,B32+20&amp;" "&amp;"ΜΑΪΟΥ")))</f>
        <v>1 ΙΟΥΝΙΟΥ</v>
      </c>
    </row>
    <row r="6" spans="1:6">
      <c r="B6" s="30"/>
    </row>
    <row r="7" spans="1:6" ht="18.75">
      <c r="A7" s="20" t="s">
        <v>12</v>
      </c>
      <c r="B7" s="32" t="str">
        <f>IF(B32&lt;23,"23"&amp;" "&amp;"ΑΠΡΙΛΙΟΥ",IF(B32&lt;30,B32+1&amp;" "&amp;"ΑΠΡΙΛΙΟΥ",B32-29&amp;" "&amp;"ΜΑΪΟΥ"))</f>
        <v>23 ΑΠΡΙΛΙΟΥ</v>
      </c>
      <c r="C7" s="38" t="str">
        <f>IF(B32&gt;22,"ΔΕΥΤΕΡΑ",IF(OR(B32=4,B32=11,B32=18),"ΠΑΡΑΣΚΕΥΗ",IF(OR(B32=5,B32=12,B32=19),"ΠΕΜΠΤΗ",IF(OR(B32=6,B32=13,B32=20),"ΤΕΤΑΡΤΗ",IF(OR(B32=7,B32=14,B32=21),"ΤΡΙΤΗ",IF(OR(B32=8,B32=15,B32=22),"ΔΕΥΤΕΡΑ",IF(OR(B32=9,B32=16),"ΚΥΡΙΑΚΗ",IF(OR(B32=10,B32=17),"ΣΑΒΒΑΤΟ"))))))))</f>
        <v>ΠΕΜΠΤΗ</v>
      </c>
    </row>
    <row r="8" spans="1:6">
      <c r="B8" s="30"/>
    </row>
    <row r="9" spans="1:6" ht="18.75">
      <c r="A9" s="21" t="s">
        <v>13</v>
      </c>
      <c r="B9" s="33" t="str">
        <f>IF(B32&lt;23,B32+9&amp;" "&amp;"ΜΑΪΟΥ",B32+9-31&amp;" "&amp;"ΙΟΥΝΙΟΥ")</f>
        <v>21 ΜΑΪΟΥ</v>
      </c>
      <c r="C9" s="39" t="s">
        <v>18</v>
      </c>
    </row>
    <row r="10" spans="1:6">
      <c r="B10" s="30"/>
      <c r="C10" s="40"/>
    </row>
    <row r="11" spans="1:6" ht="18.75">
      <c r="A11" s="22" t="s">
        <v>14</v>
      </c>
      <c r="B11" s="34" t="str">
        <f>IF(B32&gt;28,B32-28&amp;" "&amp;"ΜΑΡΤΙΟΥ",IF(AND(MOD(E1,4)=0,B32&lt;=28),B32+1&amp;" "&amp;"ΦΕΒΡΟΥΑΡΙΟΥ",B32&amp;" "&amp;"ΦΕΒΡΟΥΑΡΙΟΥ"))</f>
        <v>12 ΦΕΒΡΟΥΑΡΙΟΥ</v>
      </c>
      <c r="C11" s="40"/>
    </row>
    <row r="12" spans="1:6">
      <c r="B12" s="30"/>
      <c r="C12" s="40"/>
    </row>
    <row r="13" spans="1:6" ht="18.75">
      <c r="A13" s="23" t="s">
        <v>15</v>
      </c>
      <c r="B13" s="35" t="str">
        <f>IF(B32&gt;32,B32-32&amp;" "&amp;"ΜΑΡΤΙΟΥ",IF(AND(MOD(E1,4)=0,B32&lt;=32),B32-3&amp;" "&amp;"ΦΕΒΡΟΥΑΡΙΟΥ",IF(B32&gt;4,B32-4&amp;" "&amp;"ΦΕΒΡΟΥΑΡΙΟΥ",B32+27&amp;" "&amp;"ΙΑΝΟΥΑΡΙΟΥ")))</f>
        <v>8 ΦΕΒΡΟΥΑΡΙΟΥ</v>
      </c>
      <c r="C13" s="43" t="s">
        <v>19</v>
      </c>
    </row>
    <row r="14" spans="1:6" ht="15.75">
      <c r="B14" s="30"/>
      <c r="C14" s="41"/>
    </row>
    <row r="15" spans="1:6" ht="18.75">
      <c r="A15" s="24" t="s">
        <v>16</v>
      </c>
      <c r="B15" s="36" t="str">
        <f>IF(B32&gt;16,B32-16&amp;" "&amp;"ΑΠΡΙΛΙΟΥ",B32+15 &amp;" "&amp;"ΜΑΡΤΙΟΥ")</f>
        <v>27 ΜΑΡΤΙΟΥ</v>
      </c>
      <c r="C15" s="42" t="s">
        <v>20</v>
      </c>
    </row>
    <row r="16" spans="1:6" ht="15.75">
      <c r="B16" s="30"/>
      <c r="C16" s="41"/>
    </row>
    <row r="17" spans="1:6" ht="18.75">
      <c r="A17" s="25" t="s">
        <v>17</v>
      </c>
      <c r="B17" s="37" t="str">
        <f>IF(B32&gt;=13,B32-12&amp;" "&amp;"ΜΑΡΤΙΟΥ",IF(AND(MOD(E1,4)=0,B32&lt;13),B32+17&amp;" "&amp;"ΦΕΒΡΟΥΑΡΙΟΥ",B32+16&amp;" "&amp; "ΦΕΒΡΟΥΑΡΙΟΥ"))</f>
        <v>28 ΦΕΒΡΟΥΑΡΙΟΥ</v>
      </c>
      <c r="C17" s="44" t="s">
        <v>21</v>
      </c>
    </row>
    <row r="18" spans="1:6">
      <c r="D18" s="26"/>
      <c r="E18" s="27" t="str">
        <f>IF(E1&gt;100,"© ΓΙΩΡΓΟΣ ΑΔΑΜΟΠΟΥΛΟΣ ΧΗΜΙΚΟΣ"," ")</f>
        <v>© ΓΙΩΡΓΟΣ ΑΔΑΜΟΠΟΥΛΟΣ ΧΗΜΙΚΟΣ</v>
      </c>
      <c r="F18" s="26"/>
    </row>
    <row r="26" spans="1:6" hidden="1"/>
    <row r="27" spans="1:6" hidden="1">
      <c r="A27" s="2" t="s">
        <v>0</v>
      </c>
      <c r="B27" s="2">
        <f>MOD(E1,19)</f>
        <v>1</v>
      </c>
    </row>
    <row r="28" spans="1:6" hidden="1">
      <c r="A28" s="2" t="s">
        <v>1</v>
      </c>
      <c r="B28" s="2">
        <f>MOD(E1,4)</f>
        <v>3</v>
      </c>
      <c r="D28" s="15">
        <f>DATE(E1,E2,E3)</f>
        <v>42363</v>
      </c>
      <c r="E28" s="16">
        <f>DATE(E1,E2,E3)</f>
        <v>42363</v>
      </c>
      <c r="F28" s="14">
        <f>WEEKDAY(E28,2)</f>
        <v>5</v>
      </c>
    </row>
    <row r="29" spans="1:6" hidden="1">
      <c r="A29" s="2" t="s">
        <v>2</v>
      </c>
      <c r="B29" s="2">
        <f>MOD(E1,7)</f>
        <v>6</v>
      </c>
    </row>
    <row r="30" spans="1:6" hidden="1">
      <c r="A30" s="2" t="s">
        <v>3</v>
      </c>
      <c r="B30" s="2">
        <f>MOD(19*B27+16,30)</f>
        <v>5</v>
      </c>
    </row>
    <row r="31" spans="1:6" hidden="1">
      <c r="A31" s="2" t="s">
        <v>4</v>
      </c>
      <c r="B31" s="2">
        <f>MOD(2*B28+4*B29+6*B30,7)</f>
        <v>4</v>
      </c>
    </row>
    <row r="32" spans="1:6" hidden="1">
      <c r="A32" s="1"/>
      <c r="B32" s="1">
        <f>3+B30+B31</f>
        <v>12</v>
      </c>
    </row>
    <row r="33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2012-09-20T15:15:34Z</dcterms:created>
  <dcterms:modified xsi:type="dcterms:W3CDTF">2012-09-22T19:31:36Z</dcterms:modified>
</cp:coreProperties>
</file>