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190" activeTab="0"/>
  </bookViews>
  <sheets>
    <sheet name="Βάση Δεδομένων" sheetId="1" r:id="rId1"/>
    <sheet name="Στατιστική επεξεργασία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PERISSINAKI IRINI</author>
  </authors>
  <commentList>
    <comment ref="B1" authorId="0">
      <text>
        <r>
          <rPr>
            <b/>
            <sz val="8"/>
            <rFont val="Tahoma"/>
            <family val="0"/>
          </rPr>
          <t>1. Σε ποιο βαθμό σας άρεσε η διαδικασία να αναζητάτε μόνοι σας καινούριες γνώσεις;</t>
        </r>
      </text>
    </comment>
    <comment ref="C1" authorId="0">
      <text>
        <r>
          <rPr>
            <b/>
            <sz val="8"/>
            <rFont val="Tahoma"/>
            <family val="0"/>
          </rPr>
          <t>2. Σε ποιο βαθμό σας άρεσε η συνεργασία με τους συμμαθητές σας;</t>
        </r>
      </text>
    </comment>
    <comment ref="D1" authorId="0">
      <text>
        <r>
          <rPr>
            <b/>
            <sz val="8"/>
            <rFont val="Tahoma"/>
            <family val="2"/>
          </rPr>
          <t>3. Σε ποιο βαθμό οι καθηγητές, σας κατατόπισαν για τις υποχρεώσεις σας ;</t>
        </r>
      </text>
    </comment>
    <comment ref="F1" authorId="0">
      <text>
        <r>
          <rPr>
            <b/>
            <sz val="8"/>
            <rFont val="Tahoma"/>
            <family val="2"/>
          </rPr>
          <t>5a. Ικανοποίηση από εργαστήρια</t>
        </r>
      </text>
    </comment>
    <comment ref="E1" authorId="0">
      <text>
        <r>
          <rPr>
            <b/>
            <sz val="8"/>
            <rFont val="Tahoma"/>
            <family val="2"/>
          </rPr>
          <t>4. Σε ποιο βαθμό ανταποκριθήκατε όπως έπρεπε στις υποχρεώσεις σας;</t>
        </r>
      </text>
    </comment>
    <comment ref="G1" authorId="0">
      <text>
        <r>
          <rPr>
            <b/>
            <sz val="8"/>
            <rFont val="Tahoma"/>
            <family val="2"/>
          </rPr>
          <t>5b. Ικανοποίηση από Βιβλιοθήκη</t>
        </r>
      </text>
    </comment>
    <comment ref="H1" authorId="0">
      <text>
        <r>
          <rPr>
            <b/>
            <sz val="8"/>
            <rFont val="Tahoma"/>
            <family val="2"/>
          </rPr>
          <t>5c. Ικανοποίηση από Διαδίκτυο.</t>
        </r>
      </text>
    </comment>
    <comment ref="I1" authorId="0">
      <text>
        <r>
          <rPr>
            <b/>
            <sz val="8"/>
            <rFont val="Tahoma"/>
            <family val="2"/>
          </rPr>
          <t>6. Σε ποιο βαθμό σας ικανοποίησε η αίθουσα του μαθήματος;</t>
        </r>
      </text>
    </comment>
    <comment ref="J1" authorId="0">
      <text>
        <r>
          <rPr>
            <b/>
            <sz val="8"/>
            <rFont val="Tahoma"/>
            <family val="2"/>
          </rPr>
          <t>7. Σε ποιο βαθμό οι καθηγητές υποστήριζαν το έργο σας; (ακούγοντάς σας, κάνοντας προτάσεις, δίνοντας οδηγίες, κλπ.</t>
        </r>
      </text>
    </comment>
    <comment ref="K1" authorId="0">
      <text>
        <r>
          <rPr>
            <b/>
            <sz val="8"/>
            <rFont val="Tahoma"/>
            <family val="2"/>
          </rPr>
          <t>8. Σε ποιο βαθμό η σύνταξη της Ερευνητικής Έκθεσης συνέβαλε στην καλύτερη 
κατανόηση της γνώσης που αποκομίσατε;</t>
        </r>
      </text>
    </comment>
    <comment ref="L1" authorId="0">
      <text>
        <r>
          <rPr>
            <b/>
            <sz val="8"/>
            <rFont val="Tahoma"/>
            <family val="2"/>
          </rPr>
          <t>9. Σε ποιο βαθμό σας έφτασε ο διαθέσιμος χρόνος του ενός τετραμήνου για να ολοκληρώσετε το έργο σας;</t>
        </r>
      </text>
    </comment>
    <comment ref="M1" authorId="0">
      <text>
        <r>
          <rPr>
            <b/>
            <sz val="8"/>
            <rFont val="Tahoma"/>
            <family val="2"/>
          </rPr>
          <t>10. Σε ποιο βαθμό χρειάστηκε να εργαστείτε εκτός σχολείου για το μάθημα;</t>
        </r>
      </text>
    </comment>
    <comment ref="N1" authorId="0">
      <text>
        <r>
          <rPr>
            <b/>
            <sz val="8"/>
            <rFont val="Tahoma"/>
            <family val="2"/>
          </rPr>
          <t>11a. Η αναζήτηση της πληροφορίας</t>
        </r>
      </text>
    </comment>
    <comment ref="O1" authorId="0">
      <text>
        <r>
          <rPr>
            <b/>
            <sz val="8"/>
            <rFont val="Tahoma"/>
            <family val="2"/>
          </rPr>
          <t>11b. Η επεξεργασία της πληροφορίας</t>
        </r>
      </text>
    </comment>
    <comment ref="P1" authorId="0">
      <text>
        <r>
          <rPr>
            <b/>
            <sz val="8"/>
            <rFont val="Tahoma"/>
            <family val="2"/>
          </rPr>
          <t>11c. Η τήρηση του ημερολογίου και του φακέλου</t>
        </r>
      </text>
    </comment>
    <comment ref="Q1" authorId="0">
      <text>
        <r>
          <rPr>
            <b/>
            <sz val="8"/>
            <rFont val="Tahoma"/>
            <family val="2"/>
          </rPr>
          <t>11d. Η σύνταξη της Ερευνητικής Έκθεσης</t>
        </r>
      </text>
    </comment>
    <comment ref="R1" authorId="0">
      <text>
        <r>
          <rPr>
            <b/>
            <sz val="8"/>
            <rFont val="Tahoma"/>
            <family val="2"/>
          </rPr>
          <t>11e. Η δημιουργία της παρουσίασης</t>
        </r>
      </text>
    </comment>
    <comment ref="S1" authorId="0">
      <text>
        <r>
          <rPr>
            <b/>
            <sz val="8"/>
            <rFont val="Tahoma"/>
            <family val="2"/>
          </rPr>
          <t>11f. Η κατασκευή του τεχνήματος</t>
        </r>
      </text>
    </comment>
    <comment ref="T1" authorId="0">
      <text>
        <r>
          <rPr>
            <b/>
            <sz val="8"/>
            <rFont val="Tahoma"/>
            <family val="2"/>
          </rPr>
          <t>11g. Η συνεργασία με τα μέλη της ομάδας μου</t>
        </r>
      </text>
    </comment>
    <comment ref="U1" authorId="0">
      <text>
        <r>
          <rPr>
            <b/>
            <sz val="8"/>
            <rFont val="Tahoma"/>
            <family val="2"/>
          </rPr>
          <t>11h. Η παρουσίαση στην «ημερίδα παρουσιάσεων» την Τετάρτη 18/1/12.</t>
        </r>
      </text>
    </comment>
    <comment ref="V1" authorId="0">
      <text>
        <r>
          <rPr>
            <b/>
            <sz val="8"/>
            <rFont val="Tahoma"/>
            <family val="2"/>
          </rPr>
          <t>11i. Άλλο. Αναφέρετε:</t>
        </r>
      </text>
    </comment>
    <comment ref="X1" authorId="0">
      <text>
        <r>
          <rPr>
            <b/>
            <sz val="8"/>
            <rFont val="Tahoma"/>
            <family val="2"/>
          </rPr>
          <t>12. Ενταχθήκατε στο Τμήμα Ενδιαφέροντος της</t>
        </r>
      </text>
    </comment>
    <comment ref="Y1" authorId="0">
      <text>
        <r>
          <rPr>
            <b/>
            <sz val="8"/>
            <rFont val="Tahoma"/>
            <family val="2"/>
          </rPr>
          <t>13. Σε ποιο βαθμό σας φάνηκε ενδιαφέρον το θέμα που διερευνήσατε;</t>
        </r>
      </text>
    </comment>
    <comment ref="Z1" authorId="0">
      <text>
        <r>
          <rPr>
            <b/>
            <sz val="8"/>
            <rFont val="Tahoma"/>
            <family val="2"/>
          </rPr>
          <t>14. Σε ποιο βαθμό δυσκολευτήκατε να βρείτε πληροφορίες για το θέμα έρευνάς σας;</t>
        </r>
      </text>
    </comment>
    <comment ref="AA1" authorId="0">
      <text>
        <r>
          <rPr>
            <b/>
            <sz val="8"/>
            <rFont val="Tahoma"/>
            <family val="2"/>
          </rPr>
          <t>15. Σε ποιο βαθμό μάθατε καινούρια πράγματα για το θέμα που διερευνήσατε;</t>
        </r>
      </text>
    </comment>
    <comment ref="AB1" authorId="0">
      <text>
        <r>
          <rPr>
            <b/>
            <sz val="8"/>
            <rFont val="Tahoma"/>
            <family val="2"/>
          </rPr>
          <t>16. Θα θέλατε να συνεχίσετε την έρευνα στο ίδιο θέμα για να μάθετε περισσότερα;</t>
        </r>
      </text>
    </comment>
    <comment ref="AC1" authorId="0">
      <text>
        <r>
          <rPr>
            <b/>
            <sz val="8"/>
            <rFont val="Tahoma"/>
            <family val="2"/>
          </rPr>
          <t>17. Ποιος ο βαθμός συνεργασίας στην ομάδα σας;</t>
        </r>
      </text>
    </comment>
    <comment ref="AD1" authorId="0">
      <text>
        <r>
          <rPr>
            <b/>
            <sz val="8"/>
            <rFont val="Tahoma"/>
            <family val="2"/>
          </rPr>
          <t>18. Σε ποιο βαθμό τα μέλη της ομάδας συνέβαλαν στο κοινό έργο;</t>
        </r>
      </text>
    </comment>
    <comment ref="AE1" authorId="0">
      <text>
        <r>
          <rPr>
            <b/>
            <sz val="8"/>
            <rFont val="Tahoma"/>
            <family val="2"/>
          </rPr>
          <t>19. Θα συνεχίζατε τη συνεργασία σας με την ίδια ομάδα;</t>
        </r>
      </text>
    </comment>
    <comment ref="AF1" authorId="0">
      <text>
        <r>
          <rPr>
            <b/>
            <sz val="8"/>
            <rFont val="Tahoma"/>
            <family val="2"/>
          </rPr>
          <t>20. Γράψτε οτιδήποτε άλλο θα θέλατε να προσθέσετε: (κάτι πο σας άρεσε πολύ, κάτι που δεν σας άρεσε καθόλου, κάτι που θα αλλάζατε στο μάθημα κλπ.)</t>
        </r>
      </text>
    </comment>
  </commentList>
</comments>
</file>

<file path=xl/sharedStrings.xml><?xml version="1.0" encoding="utf-8"?>
<sst xmlns="http://schemas.openxmlformats.org/spreadsheetml/2006/main" count="267" uniqueCount="106">
  <si>
    <t>ερ 1</t>
  </si>
  <si>
    <t>ερ 2</t>
  </si>
  <si>
    <t>ερ 3</t>
  </si>
  <si>
    <t>ερ 4</t>
  </si>
  <si>
    <t>ερ 6</t>
  </si>
  <si>
    <t>ερ 7</t>
  </si>
  <si>
    <t>ερ 8</t>
  </si>
  <si>
    <t>ερ 9</t>
  </si>
  <si>
    <t>ερ 10</t>
  </si>
  <si>
    <t>ερ 11</t>
  </si>
  <si>
    <t>ερ 12</t>
  </si>
  <si>
    <t>ερ 13</t>
  </si>
  <si>
    <t xml:space="preserve">ερ 14 </t>
  </si>
  <si>
    <t>ερ 15</t>
  </si>
  <si>
    <t>ερ 16</t>
  </si>
  <si>
    <t>ερ 17</t>
  </si>
  <si>
    <t>ερ 18</t>
  </si>
  <si>
    <t>ερ 19</t>
  </si>
  <si>
    <t>ερ 20</t>
  </si>
  <si>
    <t>Α/Α</t>
  </si>
  <si>
    <t>ερ 5a</t>
  </si>
  <si>
    <t>ερ 5b</t>
  </si>
  <si>
    <t>ερ 5c</t>
  </si>
  <si>
    <t>Καθόλου</t>
  </si>
  <si>
    <t>Ελάχιστα</t>
  </si>
  <si>
    <t>Λίγο</t>
  </si>
  <si>
    <t>Συχνότητα</t>
  </si>
  <si>
    <t>Ποσοστό</t>
  </si>
  <si>
    <t>Αρκετά</t>
  </si>
  <si>
    <t>Πολύ</t>
  </si>
  <si>
    <t>Χωρίς Απάντ.</t>
  </si>
  <si>
    <t>Σύνολο</t>
  </si>
  <si>
    <t>Ερώτηση 4</t>
  </si>
  <si>
    <t>Ερώτηση 3</t>
  </si>
  <si>
    <t>Ερώτηση 5a</t>
  </si>
  <si>
    <t>Η στατιστική επεξεργασία γίνεται αυτόματα στο επόμενο φύλλο</t>
  </si>
  <si>
    <t>Ερώτηση 5b</t>
  </si>
  <si>
    <t>Συχντότητα</t>
  </si>
  <si>
    <t>Ερώτηση 5c</t>
  </si>
  <si>
    <t>Ερώτηση 6</t>
  </si>
  <si>
    <t>Ερώτηση 7</t>
  </si>
  <si>
    <t>Ερώτηση 8</t>
  </si>
  <si>
    <t>Ερώτηση 9</t>
  </si>
  <si>
    <t>Ερώτηση 10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</si>
  <si>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</si>
  <si>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</si>
  <si>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</si>
  <si>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</si>
  <si>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</si>
  <si>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</si>
  <si>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</si>
  <si>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</si>
  <si>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</si>
  <si>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Ερώτηση 12</t>
  </si>
  <si>
    <t>Ερώτηση 13</t>
  </si>
  <si>
    <t>Ερώτηση 14</t>
  </si>
  <si>
    <t>Ερώτηση 15</t>
  </si>
  <si>
    <t>Ερώτηση 16</t>
  </si>
  <si>
    <t>ΝΑΙ</t>
  </si>
  <si>
    <t>ΌΧΙ</t>
  </si>
  <si>
    <t>Ερώτηση 17</t>
  </si>
  <si>
    <t>Ανύπαρκτος</t>
  </si>
  <si>
    <t>Μικρός</t>
  </si>
  <si>
    <t>Μέτριος</t>
  </si>
  <si>
    <t>Καλός</t>
  </si>
  <si>
    <t>Άριστος</t>
  </si>
  <si>
    <t>Ερώτηση 19</t>
  </si>
  <si>
    <t>Ερώτηση 18</t>
  </si>
  <si>
    <t>Η αναζήτηση της πληροφορίας</t>
  </si>
  <si>
    <t>Η επεξεργασία της πληροφορίας</t>
  </si>
  <si>
    <t>Η τήρηση του ημερολογίου και του φακέλου</t>
  </si>
  <si>
    <t>Η σύνταξη της ερευνητικής Έκθεσης</t>
  </si>
  <si>
    <t>Η δημιουργία της παρουσίασης</t>
  </si>
  <si>
    <t>Η κατασκευή του τεχνήματος</t>
  </si>
  <si>
    <t>Η συνεργασία με τα μέλη της ομάδας μου</t>
  </si>
  <si>
    <t>Η παρουσίαση στην "ημερίδα παρουσιάσεων" την Τετάρτη 18/1/12</t>
  </si>
  <si>
    <t xml:space="preserve"> Άλλο</t>
  </si>
  <si>
    <t>Χωρίς ταξινόμιση</t>
  </si>
  <si>
    <t>Ερώτηση 11</t>
  </si>
  <si>
    <t>Αναφορά του "άλλου"</t>
  </si>
  <si>
    <t>1. Σε ποιο βαθμό σας άρεσε η διαδικασία να αναζητάτε μόνοι σας καινούριες γνώσεις;</t>
  </si>
  <si>
    <t>2. Σε ποιο βαθμό σας άρεσε η συνεργασία με τους συμμαθητές σας;</t>
  </si>
  <si>
    <t>3. Σε ποιο βαθμό οι καθηγητές, σας κατατόπισαν για τις υποχρεώσεις σας ;</t>
  </si>
  <si>
    <t>4. Σε ποιο βαθμό ανταποκριθήκατε όπως έπρεπε στις υποχρεώσεις σας;</t>
  </si>
  <si>
    <t>5a. Σε ποιο βαθμό μείνατε ικανοποιημένοι από τα εργαστήρια;</t>
  </si>
  <si>
    <t>5b. Σε ποιο βαθμό μείνατε ικανοποιημένοι από την βιβλιοθήκη;</t>
  </si>
  <si>
    <t>5c. Σε ποιο βαθμό μείνατε ικανοποιημένοι από το διαδίκτυο;</t>
  </si>
  <si>
    <t>6. Σε ποιο βαθμό σας ικανοποίησε η αίθουσα του μαθήματος;</t>
  </si>
  <si>
    <t>7. Σε ποιο βαθμό οι καθηγητές υποστήριζαν το έργο σας; (ακούγοντάς σας, κάνοντας προτάσεις, δίνοντας οδηγίες, κλπ)</t>
  </si>
  <si>
    <t>8. Σε ποιο βαθμό η σύνταξη της Ερευνητικής Έκθεσης συνέβαλε στην καλύτερη 
κατανόηση της γνώσης που αποκομίσατε;</t>
  </si>
  <si>
    <t>9. Σε ποιο βαθμό σας έφτασε ο διαθέσιμος χρόνος του ενός τετραμήνου για να ολοκληρώσετε το έργο σας;</t>
  </si>
  <si>
    <t>10. Σε ποιο βαθμό χρειάστηκε να εργαστείτε εκτός σχολείου για το μάθημα;</t>
  </si>
  <si>
    <t>11. Να βάλετε δίπλα από καθένα από τα παρακάτω  έναν αριθμό προτίμησης, με το 1 να δηλώνει αυτό που σας άρεσε περισσότερο, το 2 το αμέσως μετά, κλπ.</t>
  </si>
  <si>
    <t>12. Ενταχθήκατε στο Τμήμα Ενδιαφέροντος της</t>
  </si>
  <si>
    <t>13. Σε ποιο βαθμό σας φάνηκε ενδιαφέρον το θέμα που διερευνήσατε;</t>
  </si>
  <si>
    <t>14. Σε ποιο βαθμό δυσκολευτήκατε να βρείτε πληροφορίες για το θέμα έρευνάς σας;</t>
  </si>
  <si>
    <t>15. Σε ποιο βαθμό μάθατε καινούρια πράγματα για το θέμα που διερευνήσατε;</t>
  </si>
  <si>
    <t>16. Θα θέλατε να συνεχίσετε την έρευνα στο ίδιο θέμα για να μάθετε περισσότερα;</t>
  </si>
  <si>
    <t>17. Ποιος ο βαθμός συνεργασίας στην ομάδα σας;</t>
  </si>
  <si>
    <t>18. Σε ποιο βαθμό τα μέλη της ομάδας συνέβαλαν στο κοινό έργο;</t>
  </si>
  <si>
    <t xml:space="preserve">
19. Θα συνεχίζατε τη συνεργασία σας με την ίδια ομάδα;</t>
  </si>
  <si>
    <t>Ερώτηση 1</t>
  </si>
  <si>
    <t>Ερώτηση 2</t>
  </si>
  <si>
    <t>1ης επιλογής</t>
  </si>
  <si>
    <t>2ης επιλογής</t>
  </si>
  <si>
    <t>3ης επιλογής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</si>
</sst>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4" borderId="0" xfId="0" applyFill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0" fillId="36" borderId="0" xfId="0" applyFill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33" fillId="36" borderId="12" xfId="0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0" fontId="33" fillId="36" borderId="14" xfId="0" applyFont="1" applyFill="1" applyBorder="1" applyAlignment="1">
      <alignment horizontal="center"/>
    </xf>
    <xf numFmtId="0" fontId="0" fillId="34" borderId="0" xfId="0" applyFill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pane ySplit="600" topLeftCell="A2" activePane="bottomLeft" state="split"/>
      <selection pane="topLeft" activeCell="W1" sqref="W1"/>
      <selection pane="bottomLeft" activeCell="B2" sqref="B2"/>
    </sheetView>
  </sheetViews>
  <sheetFormatPr defaultColWidth="9.140625" defaultRowHeight="15"/>
  <cols>
    <col min="1" max="1" width="4.421875" style="0" bestFit="1" customWidth="1"/>
    <col min="2" max="2" width="7.7109375" style="3" customWidth="1"/>
    <col min="3" max="3" width="7.7109375" style="0" customWidth="1"/>
    <col min="4" max="4" width="7.7109375" style="3" customWidth="1"/>
    <col min="5" max="5" width="7.7109375" style="0" customWidth="1"/>
    <col min="6" max="6" width="7.7109375" style="3" customWidth="1"/>
    <col min="7" max="7" width="7.7109375" style="0" customWidth="1"/>
    <col min="8" max="8" width="7.7109375" style="3" customWidth="1"/>
    <col min="9" max="9" width="7.7109375" style="0" customWidth="1"/>
    <col min="10" max="10" width="7.7109375" style="3" customWidth="1"/>
    <col min="11" max="11" width="7.7109375" style="0" customWidth="1"/>
    <col min="12" max="12" width="7.7109375" style="3" customWidth="1"/>
    <col min="13" max="13" width="7.7109375" style="0" customWidth="1"/>
    <col min="14" max="14" width="7.7109375" style="3" customWidth="1"/>
    <col min="15" max="15" width="7.7109375" style="0" customWidth="1"/>
    <col min="16" max="16" width="7.7109375" style="3" customWidth="1"/>
    <col min="17" max="17" width="7.7109375" style="0" customWidth="1"/>
    <col min="18" max="18" width="7.7109375" style="3" customWidth="1"/>
    <col min="19" max="19" width="7.7109375" style="0" customWidth="1"/>
    <col min="20" max="20" width="7.7109375" style="3" customWidth="1"/>
    <col min="21" max="21" width="7.7109375" style="0" customWidth="1"/>
    <col min="22" max="22" width="7.7109375" style="3" customWidth="1"/>
    <col min="23" max="23" width="16.28125" style="3" customWidth="1"/>
    <col min="24" max="24" width="7.7109375" style="0" customWidth="1"/>
    <col min="25" max="25" width="7.7109375" style="3" customWidth="1"/>
    <col min="26" max="26" width="7.7109375" style="0" customWidth="1"/>
    <col min="27" max="27" width="7.7109375" style="3" customWidth="1"/>
    <col min="28" max="28" width="7.7109375" style="0" customWidth="1"/>
    <col min="29" max="29" width="7.7109375" style="3" customWidth="1"/>
    <col min="30" max="30" width="7.7109375" style="0" customWidth="1"/>
    <col min="31" max="31" width="7.7109375" style="3" customWidth="1"/>
    <col min="32" max="32" width="29.8515625" style="0" customWidth="1"/>
  </cols>
  <sheetData>
    <row r="1" spans="1:32" s="1" customFormat="1" ht="15">
      <c r="A1" s="1" t="s">
        <v>19</v>
      </c>
      <c r="B1" s="2" t="s">
        <v>0</v>
      </c>
      <c r="C1" s="1" t="s">
        <v>1</v>
      </c>
      <c r="D1" s="2" t="s">
        <v>2</v>
      </c>
      <c r="E1" s="1" t="s">
        <v>3</v>
      </c>
      <c r="F1" s="2" t="s">
        <v>20</v>
      </c>
      <c r="G1" s="1" t="s">
        <v>21</v>
      </c>
      <c r="H1" s="2" t="s">
        <v>22</v>
      </c>
      <c r="I1" s="1" t="s">
        <v>4</v>
      </c>
      <c r="J1" s="2" t="s">
        <v>5</v>
      </c>
      <c r="K1" s="1" t="s">
        <v>6</v>
      </c>
      <c r="L1" s="2" t="s">
        <v>7</v>
      </c>
      <c r="M1" s="1" t="s">
        <v>8</v>
      </c>
      <c r="N1" s="2" t="s">
        <v>9</v>
      </c>
      <c r="O1" s="1" t="s">
        <v>9</v>
      </c>
      <c r="P1" s="2" t="s">
        <v>9</v>
      </c>
      <c r="Q1" s="1" t="s">
        <v>9</v>
      </c>
      <c r="R1" s="2" t="s">
        <v>9</v>
      </c>
      <c r="S1" s="1" t="s">
        <v>9</v>
      </c>
      <c r="T1" s="2" t="s">
        <v>9</v>
      </c>
      <c r="U1" s="1" t="s">
        <v>9</v>
      </c>
      <c r="V1" s="2" t="s">
        <v>9</v>
      </c>
      <c r="W1" s="2" t="s">
        <v>79</v>
      </c>
      <c r="X1" s="1" t="s">
        <v>10</v>
      </c>
      <c r="Y1" s="2" t="s">
        <v>11</v>
      </c>
      <c r="Z1" s="1" t="s">
        <v>12</v>
      </c>
      <c r="AA1" s="2" t="s">
        <v>13</v>
      </c>
      <c r="AB1" s="1" t="s">
        <v>14</v>
      </c>
      <c r="AC1" s="2" t="s">
        <v>15</v>
      </c>
      <c r="AD1" s="1" t="s">
        <v>16</v>
      </c>
      <c r="AE1" s="2" t="s">
        <v>17</v>
      </c>
      <c r="AF1" s="1" t="s">
        <v>18</v>
      </c>
    </row>
    <row r="2" ht="15">
      <c r="A2">
        <v>1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  <row r="7" ht="15">
      <c r="A7">
        <v>6</v>
      </c>
    </row>
    <row r="8" ht="15">
      <c r="A8">
        <v>7</v>
      </c>
    </row>
    <row r="9" ht="15">
      <c r="A9">
        <v>8</v>
      </c>
    </row>
    <row r="10" ht="15">
      <c r="A10">
        <v>9</v>
      </c>
    </row>
    <row r="11" ht="15">
      <c r="A11">
        <v>10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5" spans="7:15" ht="15">
      <c r="G25" s="9" t="s">
        <v>35</v>
      </c>
      <c r="H25" s="9"/>
      <c r="I25" s="9"/>
      <c r="J25" s="9"/>
      <c r="K25" s="9"/>
      <c r="L25" s="9"/>
      <c r="M25" s="9"/>
      <c r="N25" s="9"/>
      <c r="O25" s="9"/>
    </row>
  </sheetData>
  <sheetProtection/>
  <mergeCells count="1">
    <mergeCell ref="G25:O25"/>
  </mergeCells>
  <dataValidations count="5">
    <dataValidation type="list" allowBlank="1" showInputMessage="1" showErrorMessage="1" sqref="AD2:AD23 B2:M23 Y2:AA23">
      <formula1>"Καθόλου,Ελάχιστα,Λίγο,Αρκετά,Πολύ,Χωρίς Απάντηση"</formula1>
    </dataValidation>
    <dataValidation type="list" allowBlank="1" showInputMessage="1" showErrorMessage="1" sqref="N2:V23">
      <formula1>"1,2,3,4,5,6,7,8,9,Χωρίς Ταξινόμιση"</formula1>
    </dataValidation>
    <dataValidation type="list" allowBlank="1" showInputMessage="1" showErrorMessage="1" sqref="X2:X23">
      <formula1>"1ης επιλογής,2ης επιλογής,3ης επιλογής,Χωρίς Απάντηση"</formula1>
    </dataValidation>
    <dataValidation type="list" allowBlank="1" showInputMessage="1" showErrorMessage="1" sqref="AC2:AC23">
      <formula1>"Ανύπαρκτος,Μικρός,Μέτριος,Καλός,Άριστος,Χωρίς Απάντηση"</formula1>
    </dataValidation>
    <dataValidation type="list" allowBlank="1" showInputMessage="1" showErrorMessage="1" sqref="AE2:AE23 AB2:AB23">
      <formula1>"ΝΑΙ,ΟΧΙ,Χωρίς Απάντηση"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2.7109375" style="4" bestFit="1" customWidth="1"/>
    <col min="2" max="2" width="10.28125" style="4" bestFit="1" customWidth="1"/>
    <col min="3" max="3" width="9.28125" style="4" bestFit="1" customWidth="1"/>
    <col min="4" max="4" width="23.8515625" style="4" customWidth="1"/>
    <col min="5" max="8" width="9.140625" style="4" customWidth="1"/>
    <col min="9" max="9" width="12.7109375" style="4" bestFit="1" customWidth="1"/>
    <col min="10" max="10" width="11.140625" style="4" bestFit="1" customWidth="1"/>
    <col min="11" max="11" width="10.28125" style="4" bestFit="1" customWidth="1"/>
    <col min="12" max="13" width="9.140625" style="4" customWidth="1"/>
    <col min="14" max="14" width="16.421875" style="4" bestFit="1" customWidth="1"/>
    <col min="15" max="16384" width="9.140625" style="4" customWidth="1"/>
  </cols>
  <sheetData>
    <row r="1" spans="1:11" ht="30" customHeight="1">
      <c r="A1" s="15" t="s">
        <v>80</v>
      </c>
      <c r="B1" s="15"/>
      <c r="C1" s="15"/>
      <c r="I1" s="15" t="s">
        <v>81</v>
      </c>
      <c r="J1" s="15"/>
      <c r="K1" s="15"/>
    </row>
    <row r="2" spans="1:11" ht="30" customHeight="1">
      <c r="A2" s="10"/>
      <c r="B2" s="10"/>
      <c r="C2" s="10"/>
      <c r="I2" s="10"/>
      <c r="J2" s="10"/>
      <c r="K2" s="10"/>
    </row>
    <row r="3" spans="1:11" ht="15">
      <c r="A3" s="12" t="s">
        <v>101</v>
      </c>
      <c r="B3" s="13"/>
      <c r="C3" s="14"/>
      <c r="I3" s="12" t="s">
        <v>102</v>
      </c>
      <c r="J3" s="13"/>
      <c r="K3" s="14"/>
    </row>
    <row r="4" spans="1:11" ht="15">
      <c r="A4" s="5"/>
      <c r="B4" s="5" t="s">
        <v>26</v>
      </c>
      <c r="C4" s="5" t="s">
        <v>27</v>
      </c>
      <c r="I4" s="5"/>
      <c r="J4" s="5" t="s">
        <v>26</v>
      </c>
      <c r="K4" s="5" t="s">
        <v>27</v>
      </c>
    </row>
    <row r="5" spans="1:11" ht="15">
      <c r="A5" s="5" t="s">
        <v>23</v>
      </c>
      <c r="B5" s="5">
        <f>COUNTIF('Βάση Δεδομένων'!B2:B23,"Καθόλου")</f>
        <v>0</v>
      </c>
      <c r="C5" s="5" t="e">
        <f>B5*100/B11</f>
        <v>#DIV/0!</v>
      </c>
      <c r="I5" s="5" t="s">
        <v>23</v>
      </c>
      <c r="J5" s="5">
        <f>COUNTIF('Βάση Δεδομένων'!C2:C23,"Καθόλου")</f>
        <v>0</v>
      </c>
      <c r="K5" s="5" t="e">
        <f>J5*100/J11</f>
        <v>#DIV/0!</v>
      </c>
    </row>
    <row r="6" spans="1:11" ht="15">
      <c r="A6" s="5" t="s">
        <v>24</v>
      </c>
      <c r="B6" s="5">
        <f>COUNTIF('Βάση Δεδομένων'!B2:B23,"Ελάχιστα")</f>
        <v>0</v>
      </c>
      <c r="C6" s="5" t="e">
        <f>B6*100/B11</f>
        <v>#DIV/0!</v>
      </c>
      <c r="I6" s="5" t="s">
        <v>24</v>
      </c>
      <c r="J6" s="5">
        <f>COUNTIF('Βάση Δεδομένων'!C2:C23,"Ελάχιστα")</f>
        <v>0</v>
      </c>
      <c r="K6" s="5" t="e">
        <f>J6*100/J11</f>
        <v>#DIV/0!</v>
      </c>
    </row>
    <row r="7" spans="1:11" ht="15">
      <c r="A7" s="5" t="s">
        <v>25</v>
      </c>
      <c r="B7" s="5">
        <f>COUNTIF('Βάση Δεδομένων'!B2:B23,"Λίγο")</f>
        <v>0</v>
      </c>
      <c r="C7" s="5" t="e">
        <f>B7*100/B11</f>
        <v>#DIV/0!</v>
      </c>
      <c r="I7" s="5" t="s">
        <v>25</v>
      </c>
      <c r="J7" s="5">
        <f>COUNTIF('Βάση Δεδομένων'!C2:C23,"Λίγο")</f>
        <v>0</v>
      </c>
      <c r="K7" s="5" t="e">
        <f>J7*100/J11</f>
        <v>#DIV/0!</v>
      </c>
    </row>
    <row r="8" spans="1:11" ht="15">
      <c r="A8" s="5" t="s">
        <v>28</v>
      </c>
      <c r="B8" s="5">
        <f>COUNTIF('Βάση Δεδομένων'!B2:B23,"Αρκετά")</f>
        <v>0</v>
      </c>
      <c r="C8" s="5" t="e">
        <f>B8*100/B11</f>
        <v>#DIV/0!</v>
      </c>
      <c r="I8" s="5" t="s">
        <v>28</v>
      </c>
      <c r="J8" s="5">
        <f>COUNTIF('Βάση Δεδομένων'!C2:C23,"Αρκετά")</f>
        <v>0</v>
      </c>
      <c r="K8" s="5" t="e">
        <f>J8*100/J11</f>
        <v>#DIV/0!</v>
      </c>
    </row>
    <row r="9" spans="1:11" ht="15">
      <c r="A9" s="5" t="s">
        <v>29</v>
      </c>
      <c r="B9" s="5">
        <f>COUNTIF('Βάση Δεδομένων'!B2:B23,"Πολύ")</f>
        <v>0</v>
      </c>
      <c r="C9" s="5" t="e">
        <f>B9*100/B11</f>
        <v>#DIV/0!</v>
      </c>
      <c r="I9" s="5" t="s">
        <v>29</v>
      </c>
      <c r="J9" s="5">
        <f>COUNTIF('Βάση Δεδομένων'!C2:C23,"Πολύ")</f>
        <v>0</v>
      </c>
      <c r="K9" s="5" t="e">
        <f>J9*100/J11</f>
        <v>#DIV/0!</v>
      </c>
    </row>
    <row r="10" spans="1:11" ht="15">
      <c r="A10" s="5" t="s">
        <v>30</v>
      </c>
      <c r="B10" s="5">
        <f>COUNTIF('Βάση Δεδομένων'!B2:B23,"Χωρίς Απάντηση")</f>
        <v>0</v>
      </c>
      <c r="C10" s="5" t="e">
        <f>B10*100/B11</f>
        <v>#DIV/0!</v>
      </c>
      <c r="I10" s="5" t="s">
        <v>30</v>
      </c>
      <c r="J10" s="5">
        <f>COUNTIF('Βάση Δεδομένων'!C2:C23,"Χωρίς Απάντηση")</f>
        <v>0</v>
      </c>
      <c r="K10" s="5" t="e">
        <f>J10*100/J11</f>
        <v>#DIV/0!</v>
      </c>
    </row>
    <row r="11" spans="1:11" ht="15">
      <c r="A11" s="5" t="s">
        <v>31</v>
      </c>
      <c r="B11" s="5">
        <f>SUM(B5:B10)</f>
        <v>0</v>
      </c>
      <c r="C11" s="5" t="e">
        <f>SUM(C5:C10)</f>
        <v>#DIV/0!</v>
      </c>
      <c r="I11" s="5" t="s">
        <v>31</v>
      </c>
      <c r="J11" s="5">
        <f>SUM(J5:J10)</f>
        <v>0</v>
      </c>
      <c r="K11" s="5" t="e">
        <f>SUM(K5:K10)</f>
        <v>#DIV/0!</v>
      </c>
    </row>
    <row r="14" spans="1:11" s="8" customFormat="1" ht="60" customHeight="1">
      <c r="A14" s="10" t="s">
        <v>82</v>
      </c>
      <c r="B14" s="10"/>
      <c r="C14" s="10"/>
      <c r="I14" s="10" t="s">
        <v>83</v>
      </c>
      <c r="J14" s="10"/>
      <c r="K14" s="10"/>
    </row>
    <row r="15" spans="1:11" ht="15">
      <c r="A15" s="12" t="s">
        <v>33</v>
      </c>
      <c r="B15" s="13"/>
      <c r="C15" s="14"/>
      <c r="I15" s="12" t="s">
        <v>32</v>
      </c>
      <c r="J15" s="13"/>
      <c r="K15" s="14"/>
    </row>
    <row r="16" spans="1:11" ht="15">
      <c r="A16" s="5"/>
      <c r="B16" s="5" t="s">
        <v>26</v>
      </c>
      <c r="C16" s="5" t="s">
        <v>27</v>
      </c>
      <c r="I16" s="5"/>
      <c r="J16" s="5" t="s">
        <v>26</v>
      </c>
      <c r="K16" s="5" t="s">
        <v>27</v>
      </c>
    </row>
    <row r="17" spans="1:11" ht="15">
      <c r="A17" s="5" t="s">
        <v>23</v>
      </c>
      <c r="B17" s="5">
        <f>COUNTIF('Βάση Δεδομένων'!D2:D23,"Καθόλου")</f>
        <v>0</v>
      </c>
      <c r="C17" s="5" t="e">
        <f>B17*100/B23</f>
        <v>#DIV/0!</v>
      </c>
      <c r="I17" s="5" t="s">
        <v>23</v>
      </c>
      <c r="J17" s="5">
        <f>COUNTIF('Βάση Δεδομένων'!E2:E23,"Καθόλου")</f>
        <v>0</v>
      </c>
      <c r="K17" s="5" t="e">
        <f>J17*100/J23</f>
        <v>#DIV/0!</v>
      </c>
    </row>
    <row r="18" spans="1:11" ht="15">
      <c r="A18" s="5" t="s">
        <v>24</v>
      </c>
      <c r="B18" s="5">
        <f>COUNTIF('Βάση Δεδομένων'!D2:D23,"Ελάχιστα")</f>
        <v>0</v>
      </c>
      <c r="C18" s="5" t="e">
        <f>B18*100/B23</f>
        <v>#DIV/0!</v>
      </c>
      <c r="I18" s="5" t="s">
        <v>24</v>
      </c>
      <c r="J18" s="5">
        <f>COUNTIF('Βάση Δεδομένων'!E2:E23,"Ελάχιστα")</f>
        <v>0</v>
      </c>
      <c r="K18" s="5" t="e">
        <f>J18*100/J23</f>
        <v>#DIV/0!</v>
      </c>
    </row>
    <row r="19" spans="1:11" ht="15">
      <c r="A19" s="5" t="s">
        <v>25</v>
      </c>
      <c r="B19" s="5">
        <f>COUNTIF('Βάση Δεδομένων'!D2:D23,"Λίγο")</f>
        <v>0</v>
      </c>
      <c r="C19" s="5" t="e">
        <f>B19*100/B23</f>
        <v>#DIV/0!</v>
      </c>
      <c r="I19" s="5" t="s">
        <v>25</v>
      </c>
      <c r="J19" s="5">
        <f>COUNTIF('Βάση Δεδομένων'!E2:E23,"Λίγο")</f>
        <v>0</v>
      </c>
      <c r="K19" s="5" t="e">
        <f>J19*100/J23</f>
        <v>#DIV/0!</v>
      </c>
    </row>
    <row r="20" spans="1:11" ht="15">
      <c r="A20" s="5" t="s">
        <v>28</v>
      </c>
      <c r="B20" s="5">
        <f>COUNTIF('Βάση Δεδομένων'!D2:D23,"Αρκετά")</f>
        <v>0</v>
      </c>
      <c r="C20" s="5" t="e">
        <f>B20*100/B23</f>
        <v>#DIV/0!</v>
      </c>
      <c r="I20" s="5" t="s">
        <v>28</v>
      </c>
      <c r="J20" s="5">
        <f>COUNTIF('Βάση Δεδομένων'!E2:E23,"Αρκετά")</f>
        <v>0</v>
      </c>
      <c r="K20" s="5" t="e">
        <f>J20*100/J23</f>
        <v>#DIV/0!</v>
      </c>
    </row>
    <row r="21" spans="1:11" ht="15">
      <c r="A21" s="5" t="s">
        <v>29</v>
      </c>
      <c r="B21" s="5">
        <f>COUNTIF('Βάση Δεδομένων'!D2:D23,"Πολύ")</f>
        <v>0</v>
      </c>
      <c r="C21" s="5" t="e">
        <f>B21*100/B23</f>
        <v>#DIV/0!</v>
      </c>
      <c r="I21" s="5" t="s">
        <v>29</v>
      </c>
      <c r="J21" s="5">
        <f>COUNTIF('Βάση Δεδομένων'!E2:E23,"Πολύ")</f>
        <v>0</v>
      </c>
      <c r="K21" s="5" t="e">
        <f>J21*100/J23</f>
        <v>#DIV/0!</v>
      </c>
    </row>
    <row r="22" spans="1:11" ht="15">
      <c r="A22" s="5" t="s">
        <v>30</v>
      </c>
      <c r="B22" s="5">
        <f>COUNTIF('Βάση Δεδομένων'!D2:D23,"Χωρίς Απάντηση")</f>
        <v>0</v>
      </c>
      <c r="C22" s="5" t="e">
        <f>B22*100/B23</f>
        <v>#DIV/0!</v>
      </c>
      <c r="I22" s="5" t="s">
        <v>30</v>
      </c>
      <c r="J22" s="5">
        <f>COUNTIF('Βάση Δεδομένων'!E2:E23,"Χωρίς Απάντηση")</f>
        <v>0</v>
      </c>
      <c r="K22" s="5" t="e">
        <f>J22*100/J23</f>
        <v>#DIV/0!</v>
      </c>
    </row>
    <row r="23" spans="1:11" ht="15">
      <c r="A23" s="5" t="s">
        <v>31</v>
      </c>
      <c r="B23" s="5">
        <f>SUM(B17:B22)</f>
        <v>0</v>
      </c>
      <c r="C23" s="5" t="e">
        <f>SUM(C17:C22)</f>
        <v>#DIV/0!</v>
      </c>
      <c r="I23" s="5" t="s">
        <v>31</v>
      </c>
      <c r="J23" s="5">
        <f>SUM(J17:J22)</f>
        <v>0</v>
      </c>
      <c r="K23" s="5" t="e">
        <f>SUM(K17:K22)</f>
        <v>#DIV/0!</v>
      </c>
    </row>
    <row r="26" spans="1:11" s="8" customFormat="1" ht="60" customHeight="1">
      <c r="A26" s="10" t="s">
        <v>84</v>
      </c>
      <c r="B26" s="10"/>
      <c r="C26" s="10"/>
      <c r="I26" s="10" t="s">
        <v>85</v>
      </c>
      <c r="J26" s="10"/>
      <c r="K26" s="10"/>
    </row>
    <row r="27" spans="1:11" ht="15">
      <c r="A27" s="12" t="s">
        <v>34</v>
      </c>
      <c r="B27" s="13"/>
      <c r="C27" s="14"/>
      <c r="I27" s="12" t="s">
        <v>36</v>
      </c>
      <c r="J27" s="13"/>
      <c r="K27" s="14"/>
    </row>
    <row r="28" spans="1:11" ht="15">
      <c r="A28" s="5"/>
      <c r="B28" s="5" t="s">
        <v>26</v>
      </c>
      <c r="C28" s="5" t="s">
        <v>27</v>
      </c>
      <c r="I28" s="5"/>
      <c r="J28" s="5" t="s">
        <v>37</v>
      </c>
      <c r="K28" s="5" t="s">
        <v>27</v>
      </c>
    </row>
    <row r="29" spans="1:11" ht="15">
      <c r="A29" s="5" t="s">
        <v>23</v>
      </c>
      <c r="B29" s="5">
        <f>COUNTIF('Βάση Δεδομένων'!F2:F23,"Καθόλου")</f>
        <v>0</v>
      </c>
      <c r="C29" s="5" t="e">
        <f>B29*100/B35</f>
        <v>#DIV/0!</v>
      </c>
      <c r="I29" s="5" t="s">
        <v>23</v>
      </c>
      <c r="J29" s="5">
        <f>COUNTIF('Βάση Δεδομένων'!G2:G23,"Καθόλου")</f>
        <v>0</v>
      </c>
      <c r="K29" s="5" t="e">
        <f>J29*100/J35</f>
        <v>#DIV/0!</v>
      </c>
    </row>
    <row r="30" spans="1:11" ht="15">
      <c r="A30" s="5" t="s">
        <v>24</v>
      </c>
      <c r="B30" s="5">
        <f>COUNTIF('Βάση Δεδομένων'!F2:F23,"Ελάχιστα")</f>
        <v>0</v>
      </c>
      <c r="C30" s="5" t="e">
        <f>B30*100/B35</f>
        <v>#DIV/0!</v>
      </c>
      <c r="I30" s="5" t="s">
        <v>24</v>
      </c>
      <c r="J30" s="5">
        <f>COUNTIF('Βάση Δεδομένων'!G2:G23,"Ελάχιστα")</f>
        <v>0</v>
      </c>
      <c r="K30" s="5" t="e">
        <f>J30*100/J35</f>
        <v>#DIV/0!</v>
      </c>
    </row>
    <row r="31" spans="1:11" ht="15">
      <c r="A31" s="5" t="s">
        <v>25</v>
      </c>
      <c r="B31" s="5">
        <f>COUNTIF('Βάση Δεδομένων'!F2:F23,"Λίγο")</f>
        <v>0</v>
      </c>
      <c r="C31" s="5" t="e">
        <f>B31*100/B35</f>
        <v>#DIV/0!</v>
      </c>
      <c r="I31" s="5" t="s">
        <v>25</v>
      </c>
      <c r="J31" s="5">
        <f>COUNTIF('Βάση Δεδομένων'!G2:G23,"Λίγο")</f>
        <v>0</v>
      </c>
      <c r="K31" s="5" t="e">
        <f>J31*100/J35</f>
        <v>#DIV/0!</v>
      </c>
    </row>
    <row r="32" spans="1:11" ht="15">
      <c r="A32" s="5" t="s">
        <v>28</v>
      </c>
      <c r="B32" s="5">
        <f>COUNTIF('Βάση Δεδομένων'!F2:F23,"Αρκετά")</f>
        <v>0</v>
      </c>
      <c r="C32" s="5" t="e">
        <f>B32*100/B35</f>
        <v>#DIV/0!</v>
      </c>
      <c r="I32" s="5" t="s">
        <v>28</v>
      </c>
      <c r="J32" s="5">
        <f>COUNTIF('Βάση Δεδομένων'!G2:G23,"Αρκετά")</f>
        <v>0</v>
      </c>
      <c r="K32" s="5" t="e">
        <f>J32*100/J35</f>
        <v>#DIV/0!</v>
      </c>
    </row>
    <row r="33" spans="1:11" ht="15">
      <c r="A33" s="5" t="s">
        <v>29</v>
      </c>
      <c r="B33" s="5">
        <f>COUNTIF('Βάση Δεδομένων'!F2:F23,"Πολύ")</f>
        <v>0</v>
      </c>
      <c r="C33" s="5" t="e">
        <f>B33*100/B35</f>
        <v>#DIV/0!</v>
      </c>
      <c r="I33" s="5" t="s">
        <v>29</v>
      </c>
      <c r="J33" s="5">
        <f>COUNTIF('Βάση Δεδομένων'!G2:G23,"Πολύ")</f>
        <v>0</v>
      </c>
      <c r="K33" s="5" t="e">
        <f>J33*100/J35</f>
        <v>#DIV/0!</v>
      </c>
    </row>
    <row r="34" spans="1:11" ht="15">
      <c r="A34" s="5" t="s">
        <v>30</v>
      </c>
      <c r="B34" s="5">
        <f>COUNTIF('Βάση Δεδομένων'!F2:F23,"Χωρίς Απάντηση")</f>
        <v>0</v>
      </c>
      <c r="C34" s="5" t="e">
        <f>B34*100/B35</f>
        <v>#DIV/0!</v>
      </c>
      <c r="I34" s="5" t="s">
        <v>30</v>
      </c>
      <c r="J34" s="5">
        <f>COUNTIF('Βάση Δεδομένων'!G2:G23,"Χωρίς Απάντηση")</f>
        <v>0</v>
      </c>
      <c r="K34" s="5" t="e">
        <f>J34*100/J35</f>
        <v>#DIV/0!</v>
      </c>
    </row>
    <row r="35" spans="1:11" ht="15">
      <c r="A35" s="5" t="s">
        <v>31</v>
      </c>
      <c r="B35" s="5">
        <f>SUM(B29:B34)</f>
        <v>0</v>
      </c>
      <c r="C35" s="5" t="e">
        <f>SUM(C29:C34)</f>
        <v>#DIV/0!</v>
      </c>
      <c r="I35" s="5" t="s">
        <v>31</v>
      </c>
      <c r="J35" s="5">
        <f>SUM(J29:J34)</f>
        <v>0</v>
      </c>
      <c r="K35" s="5" t="e">
        <f>SUM(K29:K34)</f>
        <v>#DIV/0!</v>
      </c>
    </row>
    <row r="38" spans="1:11" s="8" customFormat="1" ht="60" customHeight="1">
      <c r="A38" s="10" t="s">
        <v>86</v>
      </c>
      <c r="B38" s="10"/>
      <c r="C38" s="10"/>
      <c r="I38" s="10" t="s">
        <v>87</v>
      </c>
      <c r="J38" s="10"/>
      <c r="K38" s="10"/>
    </row>
    <row r="39" spans="1:11" ht="15">
      <c r="A39" s="12" t="s">
        <v>38</v>
      </c>
      <c r="B39" s="13"/>
      <c r="C39" s="14"/>
      <c r="I39" s="12" t="s">
        <v>39</v>
      </c>
      <c r="J39" s="13"/>
      <c r="K39" s="14"/>
    </row>
    <row r="40" spans="1:11" ht="15">
      <c r="A40" s="5"/>
      <c r="B40" s="5" t="s">
        <v>26</v>
      </c>
      <c r="C40" s="5" t="s">
        <v>27</v>
      </c>
      <c r="I40" s="5"/>
      <c r="J40" s="5" t="s">
        <v>26</v>
      </c>
      <c r="K40" s="5" t="s">
        <v>27</v>
      </c>
    </row>
    <row r="41" spans="1:11" ht="15">
      <c r="A41" s="5" t="s">
        <v>23</v>
      </c>
      <c r="B41" s="5">
        <f>COUNTIF('Βάση Δεδομένων'!H2:H23,"Καθόλου")</f>
        <v>0</v>
      </c>
      <c r="C41" s="5" t="e">
        <f>B41*100/B47</f>
        <v>#DIV/0!</v>
      </c>
      <c r="I41" s="5" t="s">
        <v>23</v>
      </c>
      <c r="J41" s="5">
        <f>COUNTIF('Βάση Δεδομένων'!I2:I23,"Καθόλου")</f>
        <v>0</v>
      </c>
      <c r="K41" s="5" t="e">
        <f>J41*100/J47</f>
        <v>#DIV/0!</v>
      </c>
    </row>
    <row r="42" spans="1:11" ht="15">
      <c r="A42" s="5" t="s">
        <v>24</v>
      </c>
      <c r="B42" s="5">
        <f>COUNTIF('Βάση Δεδομένων'!H2:H23,"Ελάχιστα")</f>
        <v>0</v>
      </c>
      <c r="C42" s="5" t="e">
        <f>B42*100/B47</f>
        <v>#DIV/0!</v>
      </c>
      <c r="I42" s="5" t="s">
        <v>24</v>
      </c>
      <c r="J42" s="5">
        <f>COUNTIF('Βάση Δεδομένων'!I2:I23,"Ελάχιστα")</f>
        <v>0</v>
      </c>
      <c r="K42" s="5" t="e">
        <f>J42*100/J47</f>
        <v>#DIV/0!</v>
      </c>
    </row>
    <row r="43" spans="1:11" ht="15">
      <c r="A43" s="5" t="s">
        <v>25</v>
      </c>
      <c r="B43" s="5">
        <f>COUNTIF('Βάση Δεδομένων'!H2:H23,"Λίγο")</f>
        <v>0</v>
      </c>
      <c r="C43" s="5" t="e">
        <f>B43*100/B47</f>
        <v>#DIV/0!</v>
      </c>
      <c r="I43" s="5" t="s">
        <v>25</v>
      </c>
      <c r="J43" s="5">
        <f>COUNTIF('Βάση Δεδομένων'!I2:I23,"Λίγο")</f>
        <v>0</v>
      </c>
      <c r="K43" s="5" t="e">
        <f>J43*100/J47</f>
        <v>#DIV/0!</v>
      </c>
    </row>
    <row r="44" spans="1:11" ht="15">
      <c r="A44" s="5" t="s">
        <v>28</v>
      </c>
      <c r="B44" s="5">
        <f>COUNTIF('Βάση Δεδομένων'!H2:H23,"Αρκετά")</f>
        <v>0</v>
      </c>
      <c r="C44" s="5" t="e">
        <f>B44*100/B47</f>
        <v>#DIV/0!</v>
      </c>
      <c r="I44" s="5" t="s">
        <v>28</v>
      </c>
      <c r="J44" s="5">
        <f>COUNTIF('Βάση Δεδομένων'!I2:I23,"Αρκετά")</f>
        <v>0</v>
      </c>
      <c r="K44" s="5" t="e">
        <f>J44*100/J47</f>
        <v>#DIV/0!</v>
      </c>
    </row>
    <row r="45" spans="1:11" ht="15">
      <c r="A45" s="5" t="s">
        <v>29</v>
      </c>
      <c r="B45" s="5">
        <f>COUNTIF('Βάση Δεδομένων'!H2:H23,"Πολύ")</f>
        <v>0</v>
      </c>
      <c r="C45" s="5" t="e">
        <f>B45*100/B47</f>
        <v>#DIV/0!</v>
      </c>
      <c r="I45" s="5" t="s">
        <v>29</v>
      </c>
      <c r="J45" s="5">
        <f>COUNTIF('Βάση Δεδομένων'!I2:I23,"Πολύ")</f>
        <v>0</v>
      </c>
      <c r="K45" s="5" t="e">
        <f>J45*100/J47</f>
        <v>#DIV/0!</v>
      </c>
    </row>
    <row r="46" spans="1:11" ht="15">
      <c r="A46" s="5" t="s">
        <v>30</v>
      </c>
      <c r="B46" s="5">
        <f>COUNTIF('Βάση Δεδομένων'!H2:H23,"Χωρίς Απάντηση")</f>
        <v>0</v>
      </c>
      <c r="C46" s="5" t="e">
        <f>B46*100/B47</f>
        <v>#DIV/0!</v>
      </c>
      <c r="I46" s="5" t="s">
        <v>30</v>
      </c>
      <c r="J46" s="5">
        <f>COUNTIF('Βάση Δεδομένων'!I2:I23,"Χωρίς Απάντηση")</f>
        <v>0</v>
      </c>
      <c r="K46" s="5" t="e">
        <f>J46*100/J47</f>
        <v>#DIV/0!</v>
      </c>
    </row>
    <row r="47" spans="1:11" ht="15">
      <c r="A47" s="5" t="s">
        <v>31</v>
      </c>
      <c r="B47" s="5">
        <f>SUM(B41:B46)</f>
        <v>0</v>
      </c>
      <c r="C47" s="5" t="e">
        <f>SUM(C41:C46)</f>
        <v>#DIV/0!</v>
      </c>
      <c r="I47" s="5" t="s">
        <v>31</v>
      </c>
      <c r="J47" s="5">
        <f>SUM(J41:J46)</f>
        <v>0</v>
      </c>
      <c r="K47" s="5" t="e">
        <f>SUM(K41:K46)</f>
        <v>#DIV/0!</v>
      </c>
    </row>
    <row r="50" spans="1:11" s="8" customFormat="1" ht="60" customHeight="1">
      <c r="A50" s="10" t="s">
        <v>88</v>
      </c>
      <c r="B50" s="10"/>
      <c r="C50" s="10"/>
      <c r="I50" s="10" t="s">
        <v>89</v>
      </c>
      <c r="J50" s="10"/>
      <c r="K50" s="10"/>
    </row>
    <row r="51" spans="1:11" ht="15">
      <c r="A51" s="12" t="s">
        <v>40</v>
      </c>
      <c r="B51" s="13"/>
      <c r="C51" s="14"/>
      <c r="I51" s="12" t="s">
        <v>41</v>
      </c>
      <c r="J51" s="13"/>
      <c r="K51" s="14"/>
    </row>
    <row r="52" spans="1:11" ht="15">
      <c r="A52" s="5"/>
      <c r="B52" s="5" t="s">
        <v>26</v>
      </c>
      <c r="C52" s="5" t="s">
        <v>27</v>
      </c>
      <c r="I52" s="5"/>
      <c r="J52" s="5" t="s">
        <v>26</v>
      </c>
      <c r="K52" s="5" t="s">
        <v>27</v>
      </c>
    </row>
    <row r="53" spans="1:11" ht="15">
      <c r="A53" s="5" t="s">
        <v>23</v>
      </c>
      <c r="B53" s="5">
        <f>COUNTIF('Βάση Δεδομένων'!J2:J23,"Καθόλου")</f>
        <v>0</v>
      </c>
      <c r="C53" s="5" t="e">
        <f>B53*100/B59</f>
        <v>#DIV/0!</v>
      </c>
      <c r="I53" s="5" t="s">
        <v>23</v>
      </c>
      <c r="J53" s="5">
        <f>COUNTIF('Βάση Δεδομένων'!K2:K23,"Καθόλου")</f>
        <v>0</v>
      </c>
      <c r="K53" s="5" t="e">
        <f>J53*100/J59</f>
        <v>#DIV/0!</v>
      </c>
    </row>
    <row r="54" spans="1:11" ht="15">
      <c r="A54" s="5" t="s">
        <v>24</v>
      </c>
      <c r="B54" s="5">
        <f>COUNTIF('Βάση Δεδομένων'!J2:J23,"Ελάχιστα")</f>
        <v>0</v>
      </c>
      <c r="C54" s="5" t="e">
        <f>B54*100/B59</f>
        <v>#DIV/0!</v>
      </c>
      <c r="I54" s="5" t="s">
        <v>24</v>
      </c>
      <c r="J54" s="5">
        <f>COUNTIF('Βάση Δεδομένων'!K2:K23,"Ελάχιστα")</f>
        <v>0</v>
      </c>
      <c r="K54" s="5" t="e">
        <f>J54*100/J59</f>
        <v>#DIV/0!</v>
      </c>
    </row>
    <row r="55" spans="1:11" ht="15">
      <c r="A55" s="5" t="s">
        <v>25</v>
      </c>
      <c r="B55" s="5">
        <f>COUNTIF('Βάση Δεδομένων'!J2:J23,"Λίγο")</f>
        <v>0</v>
      </c>
      <c r="C55" s="5" t="e">
        <f>B55*100/B59</f>
        <v>#DIV/0!</v>
      </c>
      <c r="I55" s="5" t="s">
        <v>25</v>
      </c>
      <c r="J55" s="5">
        <f>COUNTIF('Βάση Δεδομένων'!K2:K23,"Λίγο")</f>
        <v>0</v>
      </c>
      <c r="K55" s="5" t="e">
        <f>J55*100/J59</f>
        <v>#DIV/0!</v>
      </c>
    </row>
    <row r="56" spans="1:11" ht="15">
      <c r="A56" s="5" t="s">
        <v>28</v>
      </c>
      <c r="B56" s="5">
        <f>COUNTIF('Βάση Δεδομένων'!J2:J23,"Αρκετά")</f>
        <v>0</v>
      </c>
      <c r="C56" s="5" t="e">
        <f>B56*100/B59</f>
        <v>#DIV/0!</v>
      </c>
      <c r="I56" s="5" t="s">
        <v>28</v>
      </c>
      <c r="J56" s="5">
        <f>COUNTIF('Βάση Δεδομένων'!K2:K23,"Αρκετά")</f>
        <v>0</v>
      </c>
      <c r="K56" s="5" t="e">
        <f>J56*100/J59</f>
        <v>#DIV/0!</v>
      </c>
    </row>
    <row r="57" spans="1:11" ht="15">
      <c r="A57" s="5" t="s">
        <v>29</v>
      </c>
      <c r="B57" s="5">
        <f>COUNTIF('Βάση Δεδομένων'!J2:J23,"Πολύ")</f>
        <v>0</v>
      </c>
      <c r="C57" s="5" t="e">
        <f>B57*100/B59</f>
        <v>#DIV/0!</v>
      </c>
      <c r="I57" s="5" t="s">
        <v>29</v>
      </c>
      <c r="J57" s="5">
        <f>COUNTIF('Βάση Δεδομένων'!K2:K23,"Πολύ")</f>
        <v>0</v>
      </c>
      <c r="K57" s="5" t="e">
        <f>J57*100/J59</f>
        <v>#DIV/0!</v>
      </c>
    </row>
    <row r="58" spans="1:11" ht="15">
      <c r="A58" s="5" t="s">
        <v>30</v>
      </c>
      <c r="B58" s="5">
        <f>COUNTIF('Βάση Δεδομένων'!J2:J23,"Χωρίς Απάντηση")</f>
        <v>0</v>
      </c>
      <c r="C58" s="5" t="e">
        <f>B58*100/B59</f>
        <v>#DIV/0!</v>
      </c>
      <c r="I58" s="5" t="s">
        <v>30</v>
      </c>
      <c r="J58" s="5">
        <f>COUNTIF('Βάση Δεδομένων'!K2:K23,"Χωρίς Απάντηση")</f>
        <v>0</v>
      </c>
      <c r="K58" s="5" t="e">
        <f>J58*100/J59</f>
        <v>#DIV/0!</v>
      </c>
    </row>
    <row r="59" spans="1:11" ht="15">
      <c r="A59" s="5" t="s">
        <v>31</v>
      </c>
      <c r="B59" s="5">
        <f>SUM(B53:B58)</f>
        <v>0</v>
      </c>
      <c r="C59" s="5" t="e">
        <f>SUM(C53:C58)</f>
        <v>#DIV/0!</v>
      </c>
      <c r="I59" s="5" t="s">
        <v>31</v>
      </c>
      <c r="J59" s="5">
        <f>SUM(J53:J58)</f>
        <v>0</v>
      </c>
      <c r="K59" s="5" t="e">
        <f>SUM(K53:K58)</f>
        <v>#DIV/0!</v>
      </c>
    </row>
    <row r="62" spans="1:11" s="8" customFormat="1" ht="60" customHeight="1">
      <c r="A62" s="10" t="s">
        <v>90</v>
      </c>
      <c r="B62" s="10"/>
      <c r="C62" s="10"/>
      <c r="I62" s="10" t="s">
        <v>91</v>
      </c>
      <c r="J62" s="10"/>
      <c r="K62" s="10"/>
    </row>
    <row r="63" spans="1:11" ht="15">
      <c r="A63" s="12" t="s">
        <v>42</v>
      </c>
      <c r="B63" s="13"/>
      <c r="C63" s="14"/>
      <c r="I63" s="12" t="s">
        <v>43</v>
      </c>
      <c r="J63" s="13"/>
      <c r="K63" s="14"/>
    </row>
    <row r="64" spans="1:11" ht="15">
      <c r="A64" s="5"/>
      <c r="B64" s="5" t="s">
        <v>26</v>
      </c>
      <c r="C64" s="5" t="s">
        <v>27</v>
      </c>
      <c r="I64" s="5"/>
      <c r="J64" s="5" t="s">
        <v>26</v>
      </c>
      <c r="K64" s="5" t="s">
        <v>27</v>
      </c>
    </row>
    <row r="65" spans="1:11" ht="15">
      <c r="A65" s="5" t="s">
        <v>23</v>
      </c>
      <c r="B65" s="5">
        <f>COUNTIF('Βάση Δεδομένων'!L2:L23,"Καθόλου")</f>
        <v>0</v>
      </c>
      <c r="C65" s="5" t="e">
        <f>B65*100/B71</f>
        <v>#DIV/0!</v>
      </c>
      <c r="I65" s="5" t="s">
        <v>23</v>
      </c>
      <c r="J65" s="5">
        <f>COUNTIF('Βάση Δεδομένων'!M2:M23,"Καθόλου")</f>
        <v>0</v>
      </c>
      <c r="K65" s="5" t="e">
        <f>J65*100/J71</f>
        <v>#DIV/0!</v>
      </c>
    </row>
    <row r="66" spans="1:11" ht="15">
      <c r="A66" s="5" t="s">
        <v>24</v>
      </c>
      <c r="B66" s="5">
        <f>COUNTIF('Βάση Δεδομένων'!L2:L23,"Ελάχιστα")</f>
        <v>0</v>
      </c>
      <c r="C66" s="5" t="e">
        <f>B66*100/B71</f>
        <v>#DIV/0!</v>
      </c>
      <c r="I66" s="5" t="s">
        <v>24</v>
      </c>
      <c r="J66" s="5">
        <f>COUNTIF('Βάση Δεδομένων'!M2:M23,"Ελάχιστα")</f>
        <v>0</v>
      </c>
      <c r="K66" s="5" t="e">
        <f>J66*100/J71</f>
        <v>#DIV/0!</v>
      </c>
    </row>
    <row r="67" spans="1:11" ht="15">
      <c r="A67" s="5" t="s">
        <v>25</v>
      </c>
      <c r="B67" s="5">
        <f>COUNTIF('Βάση Δεδομένων'!L2:L23,"Λίγο")</f>
        <v>0</v>
      </c>
      <c r="C67" s="5" t="e">
        <f>B67*100/B71</f>
        <v>#DIV/0!</v>
      </c>
      <c r="I67" s="5" t="s">
        <v>25</v>
      </c>
      <c r="J67" s="5">
        <f>COUNTIF('Βάση Δεδομένων'!M2:M23,"Λίγο")</f>
        <v>0</v>
      </c>
      <c r="K67" s="5" t="e">
        <f>J67*100/J71</f>
        <v>#DIV/0!</v>
      </c>
    </row>
    <row r="68" spans="1:11" ht="15">
      <c r="A68" s="5" t="s">
        <v>28</v>
      </c>
      <c r="B68" s="5">
        <f>COUNTIF('Βάση Δεδομένων'!L2:L23,"Αρκετά")</f>
        <v>0</v>
      </c>
      <c r="C68" s="5" t="e">
        <f>B68*100/B71</f>
        <v>#DIV/0!</v>
      </c>
      <c r="I68" s="5" t="s">
        <v>28</v>
      </c>
      <c r="J68" s="5">
        <f>COUNTIF('Βάση Δεδομένων'!M2:M23,"Αρκετά")</f>
        <v>0</v>
      </c>
      <c r="K68" s="5" t="e">
        <f>J68*100/J71</f>
        <v>#DIV/0!</v>
      </c>
    </row>
    <row r="69" spans="1:11" ht="15">
      <c r="A69" s="5" t="s">
        <v>29</v>
      </c>
      <c r="B69" s="5">
        <f>COUNTIF('Βάση Δεδομένων'!L2:L23,"Πολύ")</f>
        <v>0</v>
      </c>
      <c r="C69" s="5" t="e">
        <f>B69*100/B71</f>
        <v>#DIV/0!</v>
      </c>
      <c r="I69" s="5" t="s">
        <v>29</v>
      </c>
      <c r="J69" s="5">
        <f>COUNTIF('Βάση Δεδομένων'!M2:M23,"Πολύ")</f>
        <v>0</v>
      </c>
      <c r="K69" s="5" t="e">
        <f>J69*100/J71</f>
        <v>#DIV/0!</v>
      </c>
    </row>
    <row r="70" spans="1:11" ht="15">
      <c r="A70" s="5" t="s">
        <v>30</v>
      </c>
      <c r="B70" s="5">
        <f>COUNTIF('Βάση Δεδομένων'!L2:L23,"Χωρίς Απάντηση")</f>
        <v>0</v>
      </c>
      <c r="C70" s="5" t="e">
        <f>B70*100/B71</f>
        <v>#DIV/0!</v>
      </c>
      <c r="I70" s="5" t="s">
        <v>30</v>
      </c>
      <c r="J70" s="5">
        <f>COUNTIF('Βάση Δεδομένων'!M2:M23,"Χωρίς Απάντηση")</f>
        <v>0</v>
      </c>
      <c r="K70" s="5" t="e">
        <f>J70*100/J71</f>
        <v>#DIV/0!</v>
      </c>
    </row>
    <row r="71" spans="1:11" ht="15">
      <c r="A71" s="5" t="s">
        <v>31</v>
      </c>
      <c r="B71" s="5">
        <f>SUM(B65:B70)</f>
        <v>0</v>
      </c>
      <c r="C71" s="5" t="e">
        <f>SUM(C65:C70)</f>
        <v>#DIV/0!</v>
      </c>
      <c r="I71" s="5" t="s">
        <v>31</v>
      </c>
      <c r="J71" s="5">
        <f>SUM(J65:J70)</f>
        <v>0</v>
      </c>
      <c r="K71" s="5" t="e">
        <f>SUM(K65:K70)</f>
        <v>#DIV/0!</v>
      </c>
    </row>
    <row r="74" spans="3:15" ht="15">
      <c r="C74" s="11" t="s">
        <v>92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4:14" ht="15">
      <c r="D75" s="12" t="s">
        <v>78</v>
      </c>
      <c r="E75" s="13"/>
      <c r="F75" s="13"/>
      <c r="G75" s="13"/>
      <c r="H75" s="13"/>
      <c r="I75" s="13"/>
      <c r="J75" s="13"/>
      <c r="K75" s="13"/>
      <c r="L75" s="13"/>
      <c r="M75" s="13"/>
      <c r="N75" s="14"/>
    </row>
    <row r="76" spans="4:15" ht="15">
      <c r="D76" s="5"/>
      <c r="E76" s="5" t="s">
        <v>44</v>
      </c>
      <c r="F76" s="5" t="s">
        <v>45</v>
      </c>
      <c r="G76" s="5" t="s">
        <v>46</v>
      </c>
      <c r="H76" s="5" t="s">
        <v>47</v>
      </c>
      <c r="I76" s="5" t="s">
        <v>48</v>
      </c>
      <c r="J76" s="5" t="s">
        <v>49</v>
      </c>
      <c r="K76" s="5" t="s">
        <v>50</v>
      </c>
      <c r="L76" s="5" t="s">
        <v>51</v>
      </c>
      <c r="M76" s="5" t="s">
        <v>52</v>
      </c>
      <c r="N76" s="5" t="s">
        <v>77</v>
      </c>
      <c r="O76" s="4" t="s">
        <v>31</v>
      </c>
    </row>
    <row r="77" spans="4:15" s="6" customFormat="1" ht="30" customHeight="1">
      <c r="D77" s="7" t="s">
        <v>68</v>
      </c>
      <c r="E77" s="7">
        <f>COUNTIF('Βάση Δεδομένων'!N2:N23,"1")</f>
        <v>0</v>
      </c>
      <c r="F77" s="7">
        <f>COUNTIF('Βάση Δεδομένων'!N2:N23,"2")</f>
        <v>0</v>
      </c>
      <c r="G77" s="7">
        <f>COUNTIF('Βάση Δεδομένων'!N2:N23,"3")</f>
        <v>0</v>
      </c>
      <c r="H77" s="7">
        <f>COUNTIF('Βάση Δεδομένων'!N2:N23,"4")</f>
        <v>0</v>
      </c>
      <c r="I77" s="7">
        <f>COUNTIF('Βάση Δεδομένων'!N2:N23,"5")</f>
        <v>0</v>
      </c>
      <c r="J77" s="7">
        <f>COUNTIF('Βάση Δεδομένων'!N2:N23,"6")</f>
        <v>0</v>
      </c>
      <c r="K77" s="7">
        <f>COUNTIF('Βάση Δεδομένων'!N2:N23,"7")</f>
        <v>0</v>
      </c>
      <c r="L77" s="7">
        <f>COUNTIF('Βάση Δεδομένων'!N2:N23,"8")</f>
        <v>0</v>
      </c>
      <c r="M77" s="7">
        <f>COUNTIF('Βάση Δεδομένων'!N2:N23,"9")</f>
        <v>0</v>
      </c>
      <c r="N77" s="7">
        <f>COUNTIF('Βάση Δεδομένων'!N2:N23,"Χωρίς Ταξινόμιση")</f>
        <v>0</v>
      </c>
      <c r="O77" s="6">
        <f>SUM(E77:N77)</f>
        <v>0</v>
      </c>
    </row>
    <row r="78" spans="4:15" s="6" customFormat="1" ht="30" customHeight="1">
      <c r="D78" s="7" t="s">
        <v>69</v>
      </c>
      <c r="E78" s="7">
        <f>COUNTIF('Βάση Δεδομένων'!O2:O23,"1")</f>
        <v>0</v>
      </c>
      <c r="F78" s="7">
        <f>COUNTIF('Βάση Δεδομένων'!O2:O23,"2")</f>
        <v>0</v>
      </c>
      <c r="G78" s="7">
        <f>COUNTIF('Βάση Δεδομένων'!O2:O23,"3")</f>
        <v>0</v>
      </c>
      <c r="H78" s="7">
        <f>COUNTIF('Βάση Δεδομένων'!O2:O23,"4")</f>
        <v>0</v>
      </c>
      <c r="I78" s="7">
        <f>COUNTIF('Βάση Δεδομένων'!O2:O23,"5")</f>
        <v>0</v>
      </c>
      <c r="J78" s="7">
        <f>COUNTIF('Βάση Δεδομένων'!O2:O23,"6")</f>
        <v>0</v>
      </c>
      <c r="K78" s="7">
        <f>COUNTIF('Βάση Δεδομένων'!O2:O23,"7")</f>
        <v>0</v>
      </c>
      <c r="L78" s="7">
        <f>COUNTIF('Βάση Δεδομένων'!O2:O23,"8")</f>
        <v>0</v>
      </c>
      <c r="M78" s="7">
        <f>COUNTIF('Βάση Δεδομένων'!O2:O23,"9")</f>
        <v>0</v>
      </c>
      <c r="N78" s="7">
        <f>COUNTIF('Βάση Δεδομένων'!O2:O23,"Χωρίς Ταξινόμιση")</f>
        <v>0</v>
      </c>
      <c r="O78" s="6">
        <f aca="true" t="shared" si="0" ref="O78:O85">SUM(E78:N78)</f>
        <v>0</v>
      </c>
    </row>
    <row r="79" spans="4:15" s="6" customFormat="1" ht="30" customHeight="1">
      <c r="D79" s="7" t="s">
        <v>70</v>
      </c>
      <c r="E79" s="7">
        <f>COUNTIF('Βάση Δεδομένων'!P2:P23,"1")</f>
        <v>0</v>
      </c>
      <c r="F79" s="7">
        <f>COUNTIF('Βάση Δεδομένων'!P2:P23,"2")</f>
        <v>0</v>
      </c>
      <c r="G79" s="7">
        <f>COUNTIF('Βάση Δεδομένων'!P2:P23,"3")</f>
        <v>0</v>
      </c>
      <c r="H79" s="7">
        <f>COUNTIF('Βάση Δεδομένων'!P2:P23,"4")</f>
        <v>0</v>
      </c>
      <c r="I79" s="7">
        <f>COUNTIF('Βάση Δεδομένων'!P2:P23,"5")</f>
        <v>0</v>
      </c>
      <c r="J79" s="7">
        <f>COUNTIF('Βάση Δεδομένων'!P2:P23,"6")</f>
        <v>0</v>
      </c>
      <c r="K79" s="7">
        <f>COUNTIF('Βάση Δεδομένων'!P2:P23,"7")</f>
        <v>0</v>
      </c>
      <c r="L79" s="7">
        <f>COUNTIF('Βάση Δεδομένων'!P2:P23,"8")</f>
        <v>0</v>
      </c>
      <c r="M79" s="7">
        <f>COUNTIF('Βάση Δεδομένων'!P2:P23,"9")</f>
        <v>0</v>
      </c>
      <c r="N79" s="7">
        <f>COUNTIF('Βάση Δεδομένων'!P2:P23,"Χωρίς Ταξινόμιση")</f>
        <v>0</v>
      </c>
      <c r="O79" s="6">
        <f t="shared" si="0"/>
        <v>0</v>
      </c>
    </row>
    <row r="80" spans="4:15" s="6" customFormat="1" ht="30" customHeight="1">
      <c r="D80" s="7" t="s">
        <v>71</v>
      </c>
      <c r="E80" s="7">
        <f>COUNTIF('Βάση Δεδομένων'!Q2:Q23,"1")</f>
        <v>0</v>
      </c>
      <c r="F80" s="7">
        <f>COUNTIF('Βάση Δεδομένων'!Q2:Q23,"2")</f>
        <v>0</v>
      </c>
      <c r="G80" s="7">
        <f>COUNTIF('Βάση Δεδομένων'!Q2:Q23,"3")</f>
        <v>0</v>
      </c>
      <c r="H80" s="7">
        <f>COUNTIF('Βάση Δεδομένων'!Q2:Q23,"4")</f>
        <v>0</v>
      </c>
      <c r="I80" s="7">
        <f>COUNTIF('Βάση Δεδομένων'!Q2:Q23,"5")</f>
        <v>0</v>
      </c>
      <c r="J80" s="7">
        <f>COUNTIF('Βάση Δεδομένων'!Q2:Q23,"6")</f>
        <v>0</v>
      </c>
      <c r="K80" s="7">
        <f>COUNTIF('Βάση Δεδομένων'!Q2:Q23,"7")</f>
        <v>0</v>
      </c>
      <c r="L80" s="7">
        <f>COUNTIF('Βάση Δεδομένων'!Q2:Q23,"8")</f>
        <v>0</v>
      </c>
      <c r="M80" s="7">
        <f>COUNTIF('Βάση Δεδομένων'!Q2:Q23,"9")</f>
        <v>0</v>
      </c>
      <c r="N80" s="7">
        <f>COUNTIF('Βάση Δεδομένων'!Q2:Q23,"Χωρίς Ταξινόμιση")</f>
        <v>0</v>
      </c>
      <c r="O80" s="6">
        <f t="shared" si="0"/>
        <v>0</v>
      </c>
    </row>
    <row r="81" spans="4:15" s="6" customFormat="1" ht="30" customHeight="1">
      <c r="D81" s="7" t="s">
        <v>72</v>
      </c>
      <c r="E81" s="7">
        <f>COUNTIF('Βάση Δεδομένων'!R2:R23,"1")</f>
        <v>0</v>
      </c>
      <c r="F81" s="7">
        <f>COUNTIF('Βάση Δεδομένων'!R2:R23,"2")</f>
        <v>0</v>
      </c>
      <c r="G81" s="7">
        <f>COUNTIF('Βάση Δεδομένων'!R2:R23,"3")</f>
        <v>0</v>
      </c>
      <c r="H81" s="7">
        <f>COUNTIF('Βάση Δεδομένων'!R2:R23,"4")</f>
        <v>0</v>
      </c>
      <c r="I81" s="7">
        <f>COUNTIF('Βάση Δεδομένων'!R2:R23,"5")</f>
        <v>0</v>
      </c>
      <c r="J81" s="7">
        <f>COUNTIF('Βάση Δεδομένων'!R2:R23,"6")</f>
        <v>0</v>
      </c>
      <c r="K81" s="7">
        <f>COUNTIF('Βάση Δεδομένων'!R2:R23,"7")</f>
        <v>0</v>
      </c>
      <c r="L81" s="7">
        <f>COUNTIF('Βάση Δεδομένων'!R2:R23,"8")</f>
        <v>0</v>
      </c>
      <c r="M81" s="7">
        <f>COUNTIF('Βάση Δεδομένων'!R2:R23,"9")</f>
        <v>0</v>
      </c>
      <c r="N81" s="7">
        <f>COUNTIF('Βάση Δεδομένων'!R2:R23,"Χωρίς Ταξινόμιση")</f>
        <v>0</v>
      </c>
      <c r="O81" s="6">
        <f t="shared" si="0"/>
        <v>0</v>
      </c>
    </row>
    <row r="82" spans="4:15" s="6" customFormat="1" ht="30" customHeight="1">
      <c r="D82" s="7" t="s">
        <v>73</v>
      </c>
      <c r="E82" s="7">
        <f>COUNTIF('Βάση Δεδομένων'!S2:S23,"1")</f>
        <v>0</v>
      </c>
      <c r="F82" s="7">
        <f>COUNTIF('Βάση Δεδομένων'!S2:S23,"2")</f>
        <v>0</v>
      </c>
      <c r="G82" s="7">
        <f>COUNTIF('Βάση Δεδομένων'!S2:S23,"3")</f>
        <v>0</v>
      </c>
      <c r="H82" s="7">
        <f>COUNTIF('Βάση Δεδομένων'!S2:S23,"4")</f>
        <v>0</v>
      </c>
      <c r="I82" s="7">
        <f>COUNTIF('Βάση Δεδομένων'!S2:S23,"5")</f>
        <v>0</v>
      </c>
      <c r="J82" s="7">
        <f>COUNTIF('Βάση Δεδομένων'!S2:S23,"6")</f>
        <v>0</v>
      </c>
      <c r="K82" s="7">
        <f>COUNTIF('Βάση Δεδομένων'!S2:S23,"7")</f>
        <v>0</v>
      </c>
      <c r="L82" s="7">
        <f>COUNTIF('Βάση Δεδομένων'!S2:S23,"8")</f>
        <v>0</v>
      </c>
      <c r="M82" s="7">
        <f>COUNTIF('Βάση Δεδομένων'!S2:S23,"9")</f>
        <v>0</v>
      </c>
      <c r="N82" s="7">
        <f>COUNTIF('Βάση Δεδομένων'!S2:S23,"Χωρίς Ταξινόμιση")</f>
        <v>0</v>
      </c>
      <c r="O82" s="6">
        <f t="shared" si="0"/>
        <v>0</v>
      </c>
    </row>
    <row r="83" spans="4:15" s="6" customFormat="1" ht="30" customHeight="1">
      <c r="D83" s="7" t="s">
        <v>74</v>
      </c>
      <c r="E83" s="7">
        <f>COUNTIF('Βάση Δεδομένων'!T2:T23,"1")</f>
        <v>0</v>
      </c>
      <c r="F83" s="7">
        <f>COUNTIF('Βάση Δεδομένων'!T2:T23,"2")</f>
        <v>0</v>
      </c>
      <c r="G83" s="7">
        <f>COUNTIF('Βάση Δεδομένων'!T2:T23,"3")</f>
        <v>0</v>
      </c>
      <c r="H83" s="7">
        <f>COUNTIF('Βάση Δεδομένων'!T2:T23,"4")</f>
        <v>0</v>
      </c>
      <c r="I83" s="7">
        <f>COUNTIF('Βάση Δεδομένων'!T2:T23,"5")</f>
        <v>0</v>
      </c>
      <c r="J83" s="7">
        <f>COUNTIF('Βάση Δεδομένων'!T2:T23,"6")</f>
        <v>0</v>
      </c>
      <c r="K83" s="7">
        <f>COUNTIF('Βάση Δεδομένων'!T2:T23,"7")</f>
        <v>0</v>
      </c>
      <c r="L83" s="7">
        <f>COUNTIF('Βάση Δεδομένων'!T2:T23,"8")</f>
        <v>0</v>
      </c>
      <c r="M83" s="7">
        <f>COUNTIF('Βάση Δεδομένων'!T2:T23,"9")</f>
        <v>0</v>
      </c>
      <c r="N83" s="7">
        <f>COUNTIF('Βάση Δεδομένων'!T2:T23,"Χωρίς Ταξινόμιση")</f>
        <v>0</v>
      </c>
      <c r="O83" s="6">
        <f t="shared" si="0"/>
        <v>0</v>
      </c>
    </row>
    <row r="84" spans="4:15" s="6" customFormat="1" ht="30" customHeight="1">
      <c r="D84" s="7" t="s">
        <v>75</v>
      </c>
      <c r="E84" s="7">
        <f>COUNTIF('Βάση Δεδομένων'!U2:U23,"1")</f>
        <v>0</v>
      </c>
      <c r="F84" s="7">
        <f>COUNTIF('Βάση Δεδομένων'!U2:U23,"2")</f>
        <v>0</v>
      </c>
      <c r="G84" s="7">
        <f>COUNTIF('Βάση Δεδομένων'!U2:U23,"3")</f>
        <v>0</v>
      </c>
      <c r="H84" s="7">
        <f>COUNTIF('Βάση Δεδομένων'!U2:U23,"4")</f>
        <v>0</v>
      </c>
      <c r="I84" s="7">
        <f>COUNTIF('Βάση Δεδομένων'!U2:U23,"5")</f>
        <v>0</v>
      </c>
      <c r="J84" s="7">
        <f>COUNTIF('Βάση Δεδομένων'!U2:U23,"6")</f>
        <v>0</v>
      </c>
      <c r="K84" s="7">
        <f>COUNTIF('Βάση Δεδομένων'!U2:U23,"7")</f>
        <v>0</v>
      </c>
      <c r="L84" s="7">
        <f>COUNTIF('Βάση Δεδομένων'!U2:U23,"8")</f>
        <v>0</v>
      </c>
      <c r="M84" s="7">
        <f>COUNTIF('Βάση Δεδομένων'!U2:U23,"9")</f>
        <v>0</v>
      </c>
      <c r="N84" s="7">
        <f>COUNTIF('Βάση Δεδομένων'!U2:U23,"Χωρίς Ταξινόμιση")</f>
        <v>0</v>
      </c>
      <c r="O84" s="6">
        <f t="shared" si="0"/>
        <v>0</v>
      </c>
    </row>
    <row r="85" spans="4:15" s="6" customFormat="1" ht="30" customHeight="1">
      <c r="D85" s="7" t="s">
        <v>76</v>
      </c>
      <c r="E85" s="7">
        <f>COUNTIF('Βάση Δεδομένων'!V2:V23,"1")</f>
        <v>0</v>
      </c>
      <c r="F85" s="7">
        <f>COUNTIF('Βάση Δεδομένων'!V2:V23,"2")</f>
        <v>0</v>
      </c>
      <c r="G85" s="7">
        <f>COUNTIF('Βάση Δεδομένων'!V2:V23,"3")</f>
        <v>0</v>
      </c>
      <c r="H85" s="7">
        <f>COUNTIF('Βάση Δεδομένων'!V2:V23,"4")</f>
        <v>0</v>
      </c>
      <c r="I85" s="7">
        <f>COUNTIF('Βάση Δεδομένων'!V2:V23,"5")</f>
        <v>0</v>
      </c>
      <c r="J85" s="7">
        <f>COUNTIF('Βάση Δεδομένων'!V2:V23,"6")</f>
        <v>0</v>
      </c>
      <c r="K85" s="7">
        <f>COUNTIF('Βάση Δεδομένων'!V2:V23,"7")</f>
        <v>0</v>
      </c>
      <c r="L85" s="7">
        <f>COUNTIF('Βάση Δεδομένων'!V2:V23,"8")</f>
        <v>0</v>
      </c>
      <c r="M85" s="7">
        <f>COUNTIF('Βάση Δεδομένων'!V2:V23,"9")</f>
        <v>0</v>
      </c>
      <c r="N85" s="7">
        <f>COUNTIF('Βάση Δεδομένων'!V2:V23,"Χωρίς Ταξινόμιση")</f>
        <v>0</v>
      </c>
      <c r="O85" s="6">
        <f t="shared" si="0"/>
        <v>0</v>
      </c>
    </row>
    <row r="89" spans="1:11" s="8" customFormat="1" ht="60" customHeight="1">
      <c r="A89" s="10" t="s">
        <v>93</v>
      </c>
      <c r="B89" s="10"/>
      <c r="C89" s="10"/>
      <c r="I89" s="10" t="s">
        <v>94</v>
      </c>
      <c r="J89" s="10"/>
      <c r="K89" s="10"/>
    </row>
    <row r="90" spans="1:11" ht="15">
      <c r="A90" s="12" t="s">
        <v>53</v>
      </c>
      <c r="B90" s="13"/>
      <c r="C90" s="14"/>
      <c r="I90" s="12" t="s">
        <v>54</v>
      </c>
      <c r="J90" s="13"/>
      <c r="K90" s="14"/>
    </row>
    <row r="91" spans="1:11" ht="15">
      <c r="A91" s="5"/>
      <c r="B91" s="5" t="s">
        <v>26</v>
      </c>
      <c r="C91" s="5" t="s">
        <v>27</v>
      </c>
      <c r="I91" s="5"/>
      <c r="J91" s="5" t="s">
        <v>26</v>
      </c>
      <c r="K91" s="5" t="s">
        <v>27</v>
      </c>
    </row>
    <row r="92" spans="1:11" ht="15" customHeight="1">
      <c r="A92" s="5" t="s">
        <v>103</v>
      </c>
      <c r="B92" s="5">
        <f>COUNTIF('Βάση Δεδομένων'!X2:X23,"1ης επιλογής")</f>
        <v>0</v>
      </c>
      <c r="C92" s="5" t="e">
        <f>B92*100/B96</f>
        <v>#DIV/0!</v>
      </c>
      <c r="I92" s="5" t="s">
        <v>23</v>
      </c>
      <c r="J92" s="5">
        <f>COUNTIF('Βάση Δεδομένων'!Y2:Y23,"Καθόλου")</f>
        <v>0</v>
      </c>
      <c r="K92" s="5" t="e">
        <f>J92*100/J98</f>
        <v>#DIV/0!</v>
      </c>
    </row>
    <row r="93" spans="1:11" ht="15">
      <c r="A93" s="5" t="s">
        <v>104</v>
      </c>
      <c r="B93" s="5">
        <f>COUNTIF('Βάση Δεδομένων'!X2:X23,"2ης επιλογής")</f>
        <v>0</v>
      </c>
      <c r="C93" s="5" t="e">
        <f>B93*100/B96</f>
        <v>#DIV/0!</v>
      </c>
      <c r="I93" s="5" t="s">
        <v>24</v>
      </c>
      <c r="J93" s="5">
        <f>COUNTIF('Βάση Δεδομένων'!Y2:Y23,"Ελάχιστα")</f>
        <v>0</v>
      </c>
      <c r="K93" s="5" t="e">
        <f>J93*100/J98</f>
        <v>#DIV/0!</v>
      </c>
    </row>
    <row r="94" spans="1:11" ht="15">
      <c r="A94" s="5" t="s">
        <v>105</v>
      </c>
      <c r="B94" s="5">
        <f>COUNTIF('Βάση Δεδομένων'!X2:X23,"3ης επιλογής")</f>
        <v>0</v>
      </c>
      <c r="C94" s="5" t="e">
        <f>B94*100/B96</f>
        <v>#DIV/0!</v>
      </c>
      <c r="I94" s="5" t="s">
        <v>25</v>
      </c>
      <c r="J94" s="5">
        <f>COUNTIF('Βάση Δεδομένων'!Y2:Y23,"Λίγο")</f>
        <v>0</v>
      </c>
      <c r="K94" s="5" t="e">
        <f>J94*100/J98</f>
        <v>#DIV/0!</v>
      </c>
    </row>
    <row r="95" spans="1:11" ht="15">
      <c r="A95" s="5" t="s">
        <v>30</v>
      </c>
      <c r="B95" s="5">
        <f>COUNTIF('Βάση Δεδομένων'!X2:X23,"Χωρίς Απάντηση")</f>
        <v>0</v>
      </c>
      <c r="C95" s="5" t="e">
        <f>B95*100/B96</f>
        <v>#DIV/0!</v>
      </c>
      <c r="I95" s="5" t="s">
        <v>28</v>
      </c>
      <c r="J95" s="5">
        <f>COUNTIF('Βάση Δεδομένων'!Y2:Y23,"Αρκετά")</f>
        <v>0</v>
      </c>
      <c r="K95" s="5" t="e">
        <f>J95*100/J98</f>
        <v>#DIV/0!</v>
      </c>
    </row>
    <row r="96" spans="1:11" ht="15">
      <c r="A96" s="5" t="s">
        <v>31</v>
      </c>
      <c r="B96" s="5">
        <f>SUM(B92:B95)</f>
        <v>0</v>
      </c>
      <c r="C96" s="5" t="e">
        <f>SUM(C92:C95)</f>
        <v>#DIV/0!</v>
      </c>
      <c r="I96" s="5" t="s">
        <v>29</v>
      </c>
      <c r="J96" s="5">
        <f>COUNTIF('Βάση Δεδομένων'!Y2:Y23,"Πολύ")</f>
        <v>0</v>
      </c>
      <c r="K96" s="5" t="e">
        <f>J96*100/J98</f>
        <v>#DIV/0!</v>
      </c>
    </row>
    <row r="97" spans="9:11" ht="15">
      <c r="I97" s="5" t="s">
        <v>30</v>
      </c>
      <c r="J97" s="5">
        <f>COUNTIF('Βάση Δεδομένων'!Y2:Y23,"Χωρίς Απάντηση")</f>
        <v>0</v>
      </c>
      <c r="K97" s="5" t="e">
        <f>J97*100/J98</f>
        <v>#DIV/0!</v>
      </c>
    </row>
    <row r="98" spans="9:11" ht="15">
      <c r="I98" s="5" t="s">
        <v>31</v>
      </c>
      <c r="J98" s="5">
        <f>SUM(J92:J97)</f>
        <v>0</v>
      </c>
      <c r="K98" s="5" t="e">
        <f>SUM(K92:K97)</f>
        <v>#DIV/0!</v>
      </c>
    </row>
    <row r="101" spans="1:11" s="8" customFormat="1" ht="60" customHeight="1">
      <c r="A101" s="10" t="s">
        <v>95</v>
      </c>
      <c r="B101" s="10"/>
      <c r="C101" s="10"/>
      <c r="I101" s="10" t="s">
        <v>96</v>
      </c>
      <c r="J101" s="10"/>
      <c r="K101" s="10"/>
    </row>
    <row r="102" spans="1:11" ht="15">
      <c r="A102" s="12" t="s">
        <v>55</v>
      </c>
      <c r="B102" s="13"/>
      <c r="C102" s="14"/>
      <c r="I102" s="12" t="s">
        <v>56</v>
      </c>
      <c r="J102" s="13"/>
      <c r="K102" s="14"/>
    </row>
    <row r="103" spans="1:11" ht="15">
      <c r="A103" s="5"/>
      <c r="B103" s="5" t="s">
        <v>26</v>
      </c>
      <c r="C103" s="5" t="s">
        <v>27</v>
      </c>
      <c r="I103" s="5"/>
      <c r="J103" s="5" t="s">
        <v>26</v>
      </c>
      <c r="K103" s="5" t="s">
        <v>27</v>
      </c>
    </row>
    <row r="104" spans="1:11" ht="15">
      <c r="A104" s="5" t="s">
        <v>23</v>
      </c>
      <c r="B104" s="5">
        <f>COUNTIF('Βάση Δεδομένων'!Z2:Z23,"Καθόλου")</f>
        <v>0</v>
      </c>
      <c r="C104" s="5" t="e">
        <f>B104*100/B110</f>
        <v>#DIV/0!</v>
      </c>
      <c r="I104" s="5" t="s">
        <v>23</v>
      </c>
      <c r="J104" s="5">
        <f>COUNTIF('Βάση Δεδομένων'!AA2:AA23,"Καθόλου")</f>
        <v>0</v>
      </c>
      <c r="K104" s="5" t="e">
        <f>J104*100/J110</f>
        <v>#DIV/0!</v>
      </c>
    </row>
    <row r="105" spans="1:11" ht="15">
      <c r="A105" s="5" t="s">
        <v>24</v>
      </c>
      <c r="B105" s="5">
        <f>COUNTIF('Βάση Δεδομένων'!Z2:Z23,"Ελάχιστα")</f>
        <v>0</v>
      </c>
      <c r="C105" s="5" t="e">
        <f>B105*100/B110</f>
        <v>#DIV/0!</v>
      </c>
      <c r="I105" s="5" t="s">
        <v>24</v>
      </c>
      <c r="J105" s="5">
        <f>COUNTIF('Βάση Δεδομένων'!AA2:AA23,"Ελάχιστα")</f>
        <v>0</v>
      </c>
      <c r="K105" s="5" t="e">
        <f>J105*100/J110</f>
        <v>#DIV/0!</v>
      </c>
    </row>
    <row r="106" spans="1:11" ht="15">
      <c r="A106" s="5" t="s">
        <v>25</v>
      </c>
      <c r="B106" s="5">
        <f>COUNTIF('Βάση Δεδομένων'!Z2:Z23,"Λίγο")</f>
        <v>0</v>
      </c>
      <c r="C106" s="5" t="e">
        <f>B106*100/B110</f>
        <v>#DIV/0!</v>
      </c>
      <c r="I106" s="5" t="s">
        <v>25</v>
      </c>
      <c r="J106" s="5">
        <f>COUNTIF('Βάση Δεδομένων'!AA2:AA23,"Λίγο")</f>
        <v>0</v>
      </c>
      <c r="K106" s="5" t="e">
        <f>J106*100/J110</f>
        <v>#DIV/0!</v>
      </c>
    </row>
    <row r="107" spans="1:11" ht="15">
      <c r="A107" s="5" t="s">
        <v>28</v>
      </c>
      <c r="B107" s="5">
        <f>COUNTIF('Βάση Δεδομένων'!Z2:Z23,"Αρκετά")</f>
        <v>0</v>
      </c>
      <c r="C107" s="5" t="e">
        <f>B107*100/B110</f>
        <v>#DIV/0!</v>
      </c>
      <c r="I107" s="5" t="s">
        <v>28</v>
      </c>
      <c r="J107" s="5">
        <f>COUNTIF('Βάση Δεδομένων'!AA2:AA23,"Αρκετά")</f>
        <v>0</v>
      </c>
      <c r="K107" s="5" t="e">
        <f>J107*100/J110</f>
        <v>#DIV/0!</v>
      </c>
    </row>
    <row r="108" spans="1:11" ht="15">
      <c r="A108" s="5" t="s">
        <v>29</v>
      </c>
      <c r="B108" s="5">
        <f>COUNTIF('Βάση Δεδομένων'!Z2:Z23,"Πολύ")</f>
        <v>0</v>
      </c>
      <c r="C108" s="5" t="e">
        <f>B108*100/B110</f>
        <v>#DIV/0!</v>
      </c>
      <c r="I108" s="5" t="s">
        <v>29</v>
      </c>
      <c r="J108" s="5">
        <f>COUNTIF('Βάση Δεδομένων'!AA2:AA23,"Πολύ")</f>
        <v>0</v>
      </c>
      <c r="K108" s="5" t="e">
        <f>J108*100/J110</f>
        <v>#DIV/0!</v>
      </c>
    </row>
    <row r="109" spans="1:11" ht="15">
      <c r="A109" s="5" t="s">
        <v>30</v>
      </c>
      <c r="B109" s="5">
        <f>COUNTIF('Βάση Δεδομένων'!Z2:Z23,"Χωρίς Απάντηση")</f>
        <v>0</v>
      </c>
      <c r="C109" s="5" t="e">
        <f>B109*100/B110</f>
        <v>#DIV/0!</v>
      </c>
      <c r="I109" s="5" t="s">
        <v>30</v>
      </c>
      <c r="J109" s="5">
        <f>COUNTIF('Βάση Δεδομένων'!AA2:AA23,"Χωρίς Απάντηση")</f>
        <v>0</v>
      </c>
      <c r="K109" s="5" t="e">
        <f>J109*100/J110</f>
        <v>#DIV/0!</v>
      </c>
    </row>
    <row r="110" spans="1:11" ht="15">
      <c r="A110" s="5" t="s">
        <v>31</v>
      </c>
      <c r="B110" s="5">
        <f>SUM(B104:B109)</f>
        <v>0</v>
      </c>
      <c r="C110" s="5" t="e">
        <f>SUM(C104:C109)</f>
        <v>#DIV/0!</v>
      </c>
      <c r="I110" s="5" t="s">
        <v>31</v>
      </c>
      <c r="J110" s="5">
        <f>SUM(J104:J109)</f>
        <v>0</v>
      </c>
      <c r="K110" s="5" t="e">
        <f>SUM(K104:K109)</f>
        <v>#DIV/0!</v>
      </c>
    </row>
    <row r="113" spans="1:11" s="8" customFormat="1" ht="60" customHeight="1">
      <c r="A113" s="10" t="s">
        <v>97</v>
      </c>
      <c r="B113" s="10"/>
      <c r="C113" s="10"/>
      <c r="I113" s="10" t="s">
        <v>98</v>
      </c>
      <c r="J113" s="10"/>
      <c r="K113" s="10"/>
    </row>
    <row r="114" spans="1:11" ht="15">
      <c r="A114" s="12" t="s">
        <v>57</v>
      </c>
      <c r="B114" s="13"/>
      <c r="C114" s="14"/>
      <c r="I114" s="12" t="s">
        <v>60</v>
      </c>
      <c r="J114" s="13"/>
      <c r="K114" s="14"/>
    </row>
    <row r="115" spans="1:11" ht="15">
      <c r="A115" s="5"/>
      <c r="B115" s="5" t="s">
        <v>26</v>
      </c>
      <c r="C115" s="5" t="s">
        <v>27</v>
      </c>
      <c r="I115" s="5"/>
      <c r="J115" s="5" t="s">
        <v>26</v>
      </c>
      <c r="K115" s="5" t="s">
        <v>27</v>
      </c>
    </row>
    <row r="116" spans="1:11" ht="15">
      <c r="A116" s="5" t="s">
        <v>58</v>
      </c>
      <c r="B116" s="5">
        <f>COUNTIF('Βάση Δεδομένων'!AB2:AB23,"ΝΑΙ")</f>
        <v>0</v>
      </c>
      <c r="C116" s="5" t="e">
        <f>B116*100/B119</f>
        <v>#DIV/0!</v>
      </c>
      <c r="I116" s="5" t="s">
        <v>61</v>
      </c>
      <c r="J116" s="5">
        <f>COUNTIF('Βάση Δεδομένων'!AC2:AC23,"Ανύπαρκτος")</f>
        <v>0</v>
      </c>
      <c r="K116" s="5" t="e">
        <f>J116*100/J122</f>
        <v>#DIV/0!</v>
      </c>
    </row>
    <row r="117" spans="1:11" ht="15">
      <c r="A117" s="5" t="s">
        <v>59</v>
      </c>
      <c r="B117" s="5">
        <f>COUNTIF('Βάση Δεδομένων'!AB2:AB23,"ΟΧΙ")</f>
        <v>0</v>
      </c>
      <c r="C117" s="5" t="e">
        <f>B117*100/B119</f>
        <v>#DIV/0!</v>
      </c>
      <c r="I117" s="5" t="s">
        <v>62</v>
      </c>
      <c r="J117" s="5">
        <f>COUNTIF('Βάση Δεδομένων'!AC2:AC23,"Μικρός")</f>
        <v>0</v>
      </c>
      <c r="K117" s="5" t="e">
        <f>J117*100/J122</f>
        <v>#DIV/0!</v>
      </c>
    </row>
    <row r="118" spans="1:11" ht="15">
      <c r="A118" s="5" t="s">
        <v>30</v>
      </c>
      <c r="B118" s="5">
        <f>COUNTIF('Βάση Δεδομένων'!AB2:AB23,"Χωρίς Απάντηση")</f>
        <v>0</v>
      </c>
      <c r="C118" s="5" t="e">
        <f>B118*100/B119</f>
        <v>#DIV/0!</v>
      </c>
      <c r="I118" s="5" t="s">
        <v>63</v>
      </c>
      <c r="J118" s="5">
        <f>COUNTIF('Βάση Δεδομένων'!AC2:AC23,"Μέτριος")</f>
        <v>0</v>
      </c>
      <c r="K118" s="5" t="e">
        <f>J118*100/J122</f>
        <v>#DIV/0!</v>
      </c>
    </row>
    <row r="119" spans="1:11" ht="15">
      <c r="A119" s="5" t="s">
        <v>31</v>
      </c>
      <c r="B119" s="5">
        <f>SUM(B116:B118)</f>
        <v>0</v>
      </c>
      <c r="C119" s="5" t="e">
        <f>SUM(C116:C118)</f>
        <v>#DIV/0!</v>
      </c>
      <c r="I119" s="5" t="s">
        <v>64</v>
      </c>
      <c r="J119" s="5">
        <f>COUNTIF('Βάση Δεδομένων'!AC2:AC23,"Καλός")</f>
        <v>0</v>
      </c>
      <c r="K119" s="5" t="e">
        <f>J119*100/J122</f>
        <v>#DIV/0!</v>
      </c>
    </row>
    <row r="120" spans="9:11" ht="15">
      <c r="I120" s="5" t="s">
        <v>65</v>
      </c>
      <c r="J120" s="5">
        <f>COUNTIF('Βάση Δεδομένων'!AC2:AC23,"Άριστος")</f>
        <v>0</v>
      </c>
      <c r="K120" s="5" t="e">
        <f>J120*100/J122</f>
        <v>#DIV/0!</v>
      </c>
    </row>
    <row r="121" spans="9:11" ht="15">
      <c r="I121" s="5" t="s">
        <v>30</v>
      </c>
      <c r="J121" s="5">
        <f>COUNTIF('Βάση Δεδομένων'!AC2:AC23,"Χωρίς Απάντηση")</f>
        <v>0</v>
      </c>
      <c r="K121" s="5" t="e">
        <f>J121*100/J122</f>
        <v>#DIV/0!</v>
      </c>
    </row>
    <row r="122" spans="9:11" ht="15">
      <c r="I122" s="5" t="s">
        <v>31</v>
      </c>
      <c r="J122" s="5">
        <f>SUM(J116:J121)</f>
        <v>0</v>
      </c>
      <c r="K122" s="5" t="e">
        <f>SUM(K116:K121)</f>
        <v>#DIV/0!</v>
      </c>
    </row>
    <row r="125" spans="1:11" s="8" customFormat="1" ht="60" customHeight="1">
      <c r="A125" s="10" t="s">
        <v>99</v>
      </c>
      <c r="B125" s="10"/>
      <c r="C125" s="10"/>
      <c r="I125" s="10" t="s">
        <v>100</v>
      </c>
      <c r="J125" s="10"/>
      <c r="K125" s="10"/>
    </row>
    <row r="126" spans="1:11" ht="15">
      <c r="A126" s="12" t="s">
        <v>67</v>
      </c>
      <c r="B126" s="13"/>
      <c r="C126" s="14"/>
      <c r="I126" s="12" t="s">
        <v>66</v>
      </c>
      <c r="J126" s="13"/>
      <c r="K126" s="14"/>
    </row>
    <row r="127" spans="1:11" ht="15">
      <c r="A127" s="5"/>
      <c r="B127" s="5" t="s">
        <v>26</v>
      </c>
      <c r="C127" s="5" t="s">
        <v>27</v>
      </c>
      <c r="I127" s="5"/>
      <c r="J127" s="5" t="s">
        <v>26</v>
      </c>
      <c r="K127" s="5" t="s">
        <v>27</v>
      </c>
    </row>
    <row r="128" spans="1:11" ht="15">
      <c r="A128" s="5" t="s">
        <v>23</v>
      </c>
      <c r="B128" s="5">
        <f>COUNTIF('Βάση Δεδομένων'!AD2:AD23,"Καθόλου")</f>
        <v>0</v>
      </c>
      <c r="C128" s="5" t="e">
        <f>B128*100/B134</f>
        <v>#DIV/0!</v>
      </c>
      <c r="I128" s="5" t="s">
        <v>58</v>
      </c>
      <c r="J128" s="5">
        <f>COUNTIF('Βάση Δεδομένων'!AE2:AE23,"ΝΑΙ")</f>
        <v>0</v>
      </c>
      <c r="K128" s="5" t="e">
        <f>J128*100/J131</f>
        <v>#DIV/0!</v>
      </c>
    </row>
    <row r="129" spans="1:11" ht="15">
      <c r="A129" s="5" t="s">
        <v>24</v>
      </c>
      <c r="B129" s="5">
        <f>COUNTIF('Βάση Δεδομένων'!AD2:AD23,"Ελάχιστα")</f>
        <v>0</v>
      </c>
      <c r="C129" s="5" t="e">
        <f>B129*100/B134</f>
        <v>#DIV/0!</v>
      </c>
      <c r="I129" s="5" t="s">
        <v>59</v>
      </c>
      <c r="J129" s="5">
        <f>COUNTIF('Βάση Δεδομένων'!AE2:AE23,"ΟΧΙ")</f>
        <v>0</v>
      </c>
      <c r="K129" s="5" t="e">
        <f>J129*100/J131</f>
        <v>#DIV/0!</v>
      </c>
    </row>
    <row r="130" spans="1:11" ht="15">
      <c r="A130" s="5" t="s">
        <v>25</v>
      </c>
      <c r="B130" s="5">
        <f>COUNTIF('Βάση Δεδομένων'!AD2:AD23,"Λίγο")</f>
        <v>0</v>
      </c>
      <c r="C130" s="5" t="e">
        <f>B130*100/B134</f>
        <v>#DIV/0!</v>
      </c>
      <c r="I130" s="5" t="s">
        <v>30</v>
      </c>
      <c r="J130" s="5">
        <f>COUNTIF('Βάση Δεδομένων'!AE2:AE23,"Χωρίς Απάντηση")</f>
        <v>0</v>
      </c>
      <c r="K130" s="5" t="e">
        <f>J130*100/J131</f>
        <v>#DIV/0!</v>
      </c>
    </row>
    <row r="131" spans="1:11" ht="15">
      <c r="A131" s="5" t="s">
        <v>28</v>
      </c>
      <c r="B131" s="5">
        <f>COUNTIF('Βάση Δεδομένων'!AD2:AD23,"Αρκετά")</f>
        <v>0</v>
      </c>
      <c r="C131" s="5" t="e">
        <f>B131*100/B134</f>
        <v>#DIV/0!</v>
      </c>
      <c r="I131" s="5" t="s">
        <v>31</v>
      </c>
      <c r="J131" s="5">
        <f>SUM(J128:J130)</f>
        <v>0</v>
      </c>
      <c r="K131" s="5" t="e">
        <f>SUM(K128:K130)</f>
        <v>#DIV/0!</v>
      </c>
    </row>
    <row r="132" spans="1:3" ht="15">
      <c r="A132" s="5" t="s">
        <v>29</v>
      </c>
      <c r="B132" s="5">
        <f>COUNTIF('Βάση Δεδομένων'!AD2:AD23,"Πολύ")</f>
        <v>0</v>
      </c>
      <c r="C132" s="5" t="e">
        <f>B132*100/B134</f>
        <v>#DIV/0!</v>
      </c>
    </row>
    <row r="133" spans="1:3" ht="15">
      <c r="A133" s="5" t="s">
        <v>30</v>
      </c>
      <c r="B133" s="5">
        <f>COUNTIF('Βάση Δεδομένων'!AD2:AD23,"Χωρίς Απάντηση")</f>
        <v>0</v>
      </c>
      <c r="C133" s="5" t="e">
        <f>B133*100/B134</f>
        <v>#DIV/0!</v>
      </c>
    </row>
    <row r="134" spans="1:3" ht="15">
      <c r="A134" s="5" t="s">
        <v>31</v>
      </c>
      <c r="B134" s="5">
        <f>SUM(B128:B133)</f>
        <v>0</v>
      </c>
      <c r="C134" s="5" t="e">
        <f>SUM(C128:C133)</f>
        <v>#DIV/0!</v>
      </c>
    </row>
  </sheetData>
  <sheetProtection/>
  <mergeCells count="42">
    <mergeCell ref="A15:C15"/>
    <mergeCell ref="I15:K15"/>
    <mergeCell ref="A27:C27"/>
    <mergeCell ref="I27:K27"/>
    <mergeCell ref="A1:C2"/>
    <mergeCell ref="I1:K2"/>
    <mergeCell ref="A14:C14"/>
    <mergeCell ref="I14:K14"/>
    <mergeCell ref="A3:C3"/>
    <mergeCell ref="I3:K3"/>
    <mergeCell ref="A51:C51"/>
    <mergeCell ref="I51:K51"/>
    <mergeCell ref="A63:C63"/>
    <mergeCell ref="I63:K63"/>
    <mergeCell ref="A62:C62"/>
    <mergeCell ref="I62:K62"/>
    <mergeCell ref="I114:K114"/>
    <mergeCell ref="A126:C126"/>
    <mergeCell ref="I126:K126"/>
    <mergeCell ref="D75:N75"/>
    <mergeCell ref="A90:C90"/>
    <mergeCell ref="I90:K90"/>
    <mergeCell ref="A102:C102"/>
    <mergeCell ref="A125:C125"/>
    <mergeCell ref="A26:C26"/>
    <mergeCell ref="I26:K26"/>
    <mergeCell ref="A38:C38"/>
    <mergeCell ref="I38:K38"/>
    <mergeCell ref="A50:C50"/>
    <mergeCell ref="I50:K50"/>
    <mergeCell ref="A39:C39"/>
    <mergeCell ref="I39:K39"/>
    <mergeCell ref="I125:K125"/>
    <mergeCell ref="C74:O74"/>
    <mergeCell ref="A89:C89"/>
    <mergeCell ref="I89:K89"/>
    <mergeCell ref="A101:C101"/>
    <mergeCell ref="I101:K101"/>
    <mergeCell ref="A113:C113"/>
    <mergeCell ref="I113:K113"/>
    <mergeCell ref="I102:K102"/>
    <mergeCell ref="A114:C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PERISSINAKI IRINI</dc:creator>
  <cp:keywords/>
  <dc:description/>
  <cp:lastModifiedBy>PERISSINAKI IRINI</cp:lastModifiedBy>
  <dcterms:created xsi:type="dcterms:W3CDTF">2012-01-22T11:51:51Z</dcterms:created>
  <dcterms:modified xsi:type="dcterms:W3CDTF">2012-01-22T19:21:08Z</dcterms:modified>
  <cp:category/>
  <cp:version/>
  <cp:contentType/>
  <cp:contentStatus/>
</cp:coreProperties>
</file>